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8580"/>
  </bookViews>
  <sheets>
    <sheet name="BAZE" sheetId="2" r:id="rId1"/>
    <sheet name="FAK.BEOGRAD" sheetId="3" r:id="rId2"/>
    <sheet name="UKUPNO" sheetId="4" r:id="rId3"/>
  </sheets>
  <definedNames>
    <definedName name="_xlnm.Print_Area" localSheetId="0">BAZE!$A$1:$F$180</definedName>
    <definedName name="_xlnm.Print_Area" localSheetId="1">FAK.BEOGRAD!$A$1:$F$129</definedName>
    <definedName name="_xlnm.Print_Area" localSheetId="2">UKUPNO!$A$1:$F$64</definedName>
  </definedNames>
  <calcPr calcId="124519"/>
</workbook>
</file>

<file path=xl/calcChain.xml><?xml version="1.0" encoding="utf-8"?>
<calcChain xmlns="http://schemas.openxmlformats.org/spreadsheetml/2006/main">
  <c r="F167" i="2"/>
  <c r="F149"/>
  <c r="I44"/>
  <c r="I20"/>
  <c r="F58" i="3"/>
  <c r="I27"/>
  <c r="F117"/>
  <c r="F99"/>
  <c r="F34"/>
  <c r="F105" i="2"/>
  <c r="F93"/>
  <c r="F47"/>
  <c r="F33"/>
  <c r="F58" s="1"/>
  <c r="F54"/>
  <c r="F124" i="3" l="1"/>
  <c r="F125"/>
  <c r="F128" l="1"/>
  <c r="F61" l="1"/>
  <c r="F112" i="2"/>
  <c r="F175"/>
  <c r="F174"/>
  <c r="F62" i="3" l="1"/>
  <c r="F65" s="1"/>
  <c r="F113" i="2"/>
  <c r="F178"/>
  <c r="F117"/>
  <c r="F60"/>
  <c r="F63" i="4"/>
  <c r="F62"/>
  <c r="F64" l="1"/>
</calcChain>
</file>

<file path=xl/sharedStrings.xml><?xml version="1.0" encoding="utf-8"?>
<sst xmlns="http://schemas.openxmlformats.org/spreadsheetml/2006/main" count="319" uniqueCount="105">
  <si>
    <t>NASTAVNA BAZA KRALJEVO</t>
  </si>
  <si>
    <t>RASHODI</t>
  </si>
  <si>
    <t>KONTO</t>
  </si>
  <si>
    <t>PLATE, DODACI I NAKNADE</t>
  </si>
  <si>
    <t>STALNI DOPRINOSI NA TER.POSL.</t>
  </si>
  <si>
    <t>NAKNADE U NATURI</t>
  </si>
  <si>
    <t>NAGRADE, BONUSI I OST.POSEBNI RASHODI</t>
  </si>
  <si>
    <t>TROŠKOVI PUTOVANJA</t>
  </si>
  <si>
    <t xml:space="preserve">USLUGE PO UGOVORU </t>
  </si>
  <si>
    <t>SPECIJALIZOVANE USLUGE</t>
  </si>
  <si>
    <t>TEKUĆE POPRAVKE I ODRŽAVANJE</t>
  </si>
  <si>
    <t>MATERIJAL</t>
  </si>
  <si>
    <t>AMORTIZACIJA OSNOVNIH SREDSTAVA</t>
  </si>
  <si>
    <t>PRATEĆI TROŠKOVI ZADUŽIVANJA</t>
  </si>
  <si>
    <t>NOVČANE KAZNE PO REŠENJU SUDA</t>
  </si>
  <si>
    <t>MASINE I OPREMA</t>
  </si>
  <si>
    <t>ZALIHE MATERIJALA</t>
  </si>
  <si>
    <t>UKUPNO:</t>
  </si>
  <si>
    <t>PRIHODI</t>
  </si>
  <si>
    <t>PRODAJA ROBA I USLUGA</t>
  </si>
  <si>
    <t>OSTALI PRIHODI</t>
  </si>
  <si>
    <t>REFUN.BOLOVANJA</t>
  </si>
  <si>
    <t>REFUN. BOLOVANJA IZ PRETH.GODINE</t>
  </si>
  <si>
    <t>PRIMANJA OD MINISTARSTVA ZA ZAŠT.</t>
  </si>
  <si>
    <t>PRIMANJA OD PRODAJE OSNOV.SREDSTAVA</t>
  </si>
  <si>
    <t>ZALIHE PROIZVODNJE(napl.realizac.)</t>
  </si>
  <si>
    <t>UKUPNI PRIHODI</t>
  </si>
  <si>
    <t>UKUPNI RASHODI</t>
  </si>
  <si>
    <t>POSLOVNI REZULTAT - SUFICIT</t>
  </si>
  <si>
    <t>PIRAMIDA</t>
  </si>
  <si>
    <t>TROSKOVI PUTOVANJA</t>
  </si>
  <si>
    <t>TEKUCE POPRAVKE I ODRŽAVANJE</t>
  </si>
  <si>
    <t>ZALIHE ROBE ZA DALJU PRODAJU</t>
  </si>
  <si>
    <t xml:space="preserve">RASHODI </t>
  </si>
  <si>
    <t>PRODAJA DOBARA I USLUGA</t>
  </si>
  <si>
    <t>PRIHODI OD PROD.ROBE ZA DALJU PROD.</t>
  </si>
  <si>
    <t xml:space="preserve">PRIHODI                                                 </t>
  </si>
  <si>
    <t>POSLOVNI REZULTAT - DEFICIT</t>
  </si>
  <si>
    <t>NASTAVNA BAZA DEBELI LUG</t>
  </si>
  <si>
    <t>NAGRADE BONUSI I OSTALI POSEBNI RAS.</t>
  </si>
  <si>
    <t>PRIHODI OD BUDZ. PO OSNOVU UGOVORA</t>
  </si>
  <si>
    <t>NAKNADA ZA REFUNDACIJU BOLOVANJA</t>
  </si>
  <si>
    <t>NAKNADA PROGRAMA ZA ZAŠTITU</t>
  </si>
  <si>
    <t>KAMATE</t>
  </si>
  <si>
    <t>NOVCANE KAZNE</t>
  </si>
  <si>
    <t>PRIM. OD PROD.OSTALIH OS. SREDST.</t>
  </si>
  <si>
    <t>PRIM.OD.PROD.ROBE ZA DALJ.PROD. PARKET</t>
  </si>
  <si>
    <t>ZGRADE I GRADJEVINSKI OBJEKTI</t>
  </si>
  <si>
    <t>TEKUĆE DONACIJE OD MEDJ.ORGANIZ.</t>
  </si>
  <si>
    <t>FAKULTET BEOGRAD</t>
  </si>
  <si>
    <t>AMORTIZACIJA OSNOVNH SRED.</t>
  </si>
  <si>
    <t>DOTACIJE NEPROF.ORGANIZAC.</t>
  </si>
  <si>
    <t>NOVČANE KAZNE PO REŠ. SUD.</t>
  </si>
  <si>
    <t>ZGRADE I GRAĐEVINSKI OBJEKTI</t>
  </si>
  <si>
    <t>MAŠINE I OPREMA</t>
  </si>
  <si>
    <t>OSTALA OSNOVNA SREDSTVA</t>
  </si>
  <si>
    <t>PROJEKTI - DONACIJE OD INOST. DRZAVA</t>
  </si>
  <si>
    <t>TRANS. OD DRUG.NIVOA - TALENTI</t>
  </si>
  <si>
    <t>PRIHODI OD IMOVINE</t>
  </si>
  <si>
    <t>DOBROVOLJNI TRASF. OD FIZ.</t>
  </si>
  <si>
    <t>MEŠOVITI I NEODREĐENI PRIHODI</t>
  </si>
  <si>
    <t xml:space="preserve">REF, BOLOVANJA </t>
  </si>
  <si>
    <t>REF, BOLOVANJA IZ PREDH.GOD</t>
  </si>
  <si>
    <t>TRANFERI IZNEDJU BUDŽETS. KORIS.</t>
  </si>
  <si>
    <t>PRIHODI IZ BUDŽETA</t>
  </si>
  <si>
    <t>PRIM.OD OTKUPA STAM.OBJEK.</t>
  </si>
  <si>
    <t>MASINE I OPREMA - PRODAJA</t>
  </si>
  <si>
    <t>PRIM.OD PROD.OST.OS.SRED.</t>
  </si>
  <si>
    <t>PRIM.OD PROD.ZAL.PRIZVODNJE</t>
  </si>
  <si>
    <t>PRIMANJA OD ROBE ZA DALJU PR.</t>
  </si>
  <si>
    <t xml:space="preserve"> PREGLED CEO FAKULTET</t>
  </si>
  <si>
    <t>DOTACIJE NEPROF.ORGANIZACIJAMA</t>
  </si>
  <si>
    <t>ZALIHE ROBE(trošk.nab.mat.za proizv.)</t>
  </si>
  <si>
    <t>ZALIHE ROBE ZA DALJU PROD</t>
  </si>
  <si>
    <t>PROJEKTI - DONACIJE OD MEDJUN. ORGANIZ..</t>
  </si>
  <si>
    <t>TRANSFERI IZMADJU BIDŽETSKIH KORISN.</t>
  </si>
  <si>
    <t>PRIMANJA OD OTK.STAMB.OBJEK.</t>
  </si>
  <si>
    <t>PRODAJA MASINA I ALATA</t>
  </si>
  <si>
    <t>ZALIHE PROIZVODNJE(napl.realizacija)</t>
  </si>
  <si>
    <t>PRIM.OD.PROD.ROBE ZA DALJU PROD.</t>
  </si>
  <si>
    <t>NEMATERIJALNA IMOVINA</t>
  </si>
  <si>
    <t>PRIHODI OD UPRAVE ZA ŠUME</t>
  </si>
  <si>
    <t>PROJEKTI - DONACI.OD INOST. DRZAVA</t>
  </si>
  <si>
    <t>PROJEKTI - DON.OD MEDJUN.ORGANIZ.</t>
  </si>
  <si>
    <t>PRIHODI OD PROD.ZALIHA</t>
  </si>
  <si>
    <t>PRIM.OD PROD.OSNOV.OTKUP STANOVA</t>
  </si>
  <si>
    <t>SOCIJALNA DAVANJA ZAPOSLENIMA</t>
  </si>
  <si>
    <t>NAKNADE TROŠKOVA ZA ZAPOSLENE</t>
  </si>
  <si>
    <t>STALNI TROSKOVI /E.ENER, VODOV.KOMUNIKACIJE...</t>
  </si>
  <si>
    <t>POREZI, TAKSE I KAZNE</t>
  </si>
  <si>
    <t>POBOLJŠANJE ŠUMA</t>
  </si>
  <si>
    <t>PRIMANJA OD PROD. OSTALIH OSNOV. SREDS.</t>
  </si>
  <si>
    <t>PRIHODI OD IMOVINE (kamata Županjac)</t>
  </si>
  <si>
    <t>NAKNADE ZA SOC.ZAŠTITU IZ BUDZETA</t>
  </si>
  <si>
    <t>OSTALE NAKNADE ŠTETE</t>
  </si>
  <si>
    <t>200.260.300.500.700.800.</t>
  </si>
  <si>
    <t>REZERVATI PRIRODE GVOZDAC I FELJEŠANA</t>
  </si>
  <si>
    <t xml:space="preserve">POSLOVNI REZULTAT </t>
  </si>
  <si>
    <t>ZAŠTIĆENJA PRIRODNA DOBRA</t>
  </si>
  <si>
    <t>KOREKCIJA REZULTATA IZMEDJU BAZA</t>
  </si>
  <si>
    <t>KULTIVISANA IMOVINA - KONJI</t>
  </si>
  <si>
    <t>2018g</t>
  </si>
  <si>
    <t>2018g.</t>
  </si>
  <si>
    <t>STANJE 01/01-31/12 2018.</t>
  </si>
  <si>
    <t>STANJE 01/01 - 31/12 2018.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</si>
</sst>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4">
    <font>
      <sz val="10"/>
      <name val="Arial"/>
    </font>
    <font>
      <sz val="10"/>
      <name val="Arial"/>
      <family val="2"/>
    </font>
    <font>
      <u/>
      <sz val="13"/>
      <name val="Arial Narrow"/>
      <family val="2"/>
    </font>
    <font>
      <sz val="13"/>
      <name val="Arial Narrow"/>
      <family val="2"/>
    </font>
    <font>
      <u/>
      <sz val="14"/>
      <name val="Arial"/>
      <family val="2"/>
    </font>
    <font>
      <u/>
      <sz val="12"/>
      <name val="Arial Narrow"/>
      <family val="2"/>
    </font>
    <font>
      <u/>
      <sz val="14"/>
      <name val="Arial Narrow"/>
      <family val="2"/>
    </font>
    <font>
      <u/>
      <sz val="18"/>
      <name val="Arial Black"/>
      <family val="2"/>
    </font>
    <font>
      <u/>
      <sz val="14"/>
      <name val="Arial Narrow"/>
      <family val="2"/>
      <charset val="238"/>
    </font>
    <font>
      <b/>
      <u/>
      <sz val="14"/>
      <name val="Arial Narrow"/>
      <family val="2"/>
      <charset val="238"/>
    </font>
    <font>
      <b/>
      <u/>
      <sz val="18"/>
      <name val="Arial Narrow"/>
      <family val="2"/>
      <charset val="238"/>
    </font>
    <font>
      <sz val="14"/>
      <name val="Arial Narrow"/>
      <family val="2"/>
    </font>
    <font>
      <b/>
      <u/>
      <sz val="14"/>
      <name val="Arial Narrow"/>
      <family val="2"/>
    </font>
    <font>
      <u/>
      <sz val="16"/>
      <name val="Arial Narrow"/>
      <family val="2"/>
    </font>
    <font>
      <b/>
      <u/>
      <sz val="12"/>
      <name val="Arial Narrow"/>
      <family val="2"/>
      <charset val="238"/>
    </font>
    <font>
      <b/>
      <sz val="14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2"/>
      <name val="Arial"/>
      <family val="2"/>
      <charset val="238"/>
    </font>
    <font>
      <u/>
      <sz val="18"/>
      <name val="Arial Narrow"/>
      <family val="2"/>
      <charset val="238"/>
    </font>
    <font>
      <u val="singleAccounting"/>
      <sz val="14"/>
      <name val="Arial Narrow"/>
      <family val="2"/>
    </font>
    <font>
      <u/>
      <sz val="14"/>
      <name val="Arial"/>
      <family val="2"/>
      <charset val="238"/>
    </font>
    <font>
      <b/>
      <u/>
      <sz val="13"/>
      <name val="Arial Narrow"/>
      <family val="2"/>
    </font>
    <font>
      <b/>
      <u/>
      <sz val="16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left"/>
    </xf>
    <xf numFmtId="0" fontId="4" fillId="0" borderId="0" xfId="0" applyFont="1"/>
    <xf numFmtId="0" fontId="6" fillId="0" borderId="0" xfId="0" applyFont="1"/>
    <xf numFmtId="164" fontId="6" fillId="0" borderId="0" xfId="1" applyFont="1"/>
    <xf numFmtId="164" fontId="6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164" fontId="8" fillId="0" borderId="0" xfId="1" applyFont="1" applyAlignment="1">
      <alignment horizontal="right"/>
    </xf>
    <xf numFmtId="164" fontId="8" fillId="0" borderId="0" xfId="1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1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164" fontId="9" fillId="0" borderId="0" xfId="1" applyFo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1" applyFont="1" applyAlignment="1">
      <alignment horizontal="right"/>
    </xf>
    <xf numFmtId="164" fontId="6" fillId="0" borderId="3" xfId="1" applyFont="1" applyBorder="1"/>
    <xf numFmtId="164" fontId="11" fillId="0" borderId="0" xfId="1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164" fontId="6" fillId="0" borderId="1" xfId="1" applyFont="1" applyBorder="1"/>
    <xf numFmtId="164" fontId="6" fillId="0" borderId="2" xfId="1" applyFont="1" applyBorder="1"/>
    <xf numFmtId="0" fontId="12" fillId="0" borderId="0" xfId="0" applyFont="1" applyAlignment="1">
      <alignment horizontal="center"/>
    </xf>
    <xf numFmtId="164" fontId="6" fillId="0" borderId="2" xfId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9" fillId="0" borderId="0" xfId="1" applyFont="1" applyBorder="1"/>
    <xf numFmtId="0" fontId="14" fillId="0" borderId="0" xfId="0" applyFont="1" applyBorder="1" applyAlignment="1">
      <alignment horizontal="center"/>
    </xf>
    <xf numFmtId="164" fontId="11" fillId="0" borderId="0" xfId="1" applyFont="1"/>
    <xf numFmtId="4" fontId="12" fillId="0" borderId="0" xfId="0" applyNumberFormat="1" applyFont="1"/>
    <xf numFmtId="4" fontId="12" fillId="0" borderId="0" xfId="1" applyNumberFormat="1" applyFont="1"/>
    <xf numFmtId="0" fontId="6" fillId="0" borderId="0" xfId="0" applyFont="1" applyAlignment="1">
      <alignment vertical="center"/>
    </xf>
    <xf numFmtId="164" fontId="6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164" fontId="4" fillId="0" borderId="0" xfId="1" applyFont="1"/>
    <xf numFmtId="164" fontId="10" fillId="0" borderId="0" xfId="1" applyFont="1"/>
    <xf numFmtId="164" fontId="2" fillId="0" borderId="0" xfId="1" applyFont="1"/>
    <xf numFmtId="0" fontId="6" fillId="0" borderId="0" xfId="0" applyFont="1" applyAlignment="1">
      <alignment horizontal="center"/>
    </xf>
    <xf numFmtId="164" fontId="6" fillId="0" borderId="0" xfId="1" applyFont="1" applyFill="1"/>
    <xf numFmtId="164" fontId="2" fillId="0" borderId="0" xfId="1" applyFont="1" applyFill="1"/>
    <xf numFmtId="0" fontId="6" fillId="0" borderId="0" xfId="0" applyFont="1" applyAlignment="1"/>
    <xf numFmtId="164" fontId="8" fillId="0" borderId="0" xfId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164" fontId="8" fillId="0" borderId="0" xfId="1" applyFont="1" applyFill="1" applyAlignment="1">
      <alignment horizontal="right"/>
    </xf>
    <xf numFmtId="4" fontId="9" fillId="0" borderId="0" xfId="1" applyNumberFormat="1" applyFont="1" applyBorder="1" applyAlignment="1">
      <alignment vertical="center"/>
    </xf>
    <xf numFmtId="164" fontId="15" fillId="0" borderId="0" xfId="1" applyFont="1"/>
    <xf numFmtId="164" fontId="16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17" fillId="0" borderId="0" xfId="1" applyNumberFormat="1" applyFont="1"/>
    <xf numFmtId="4" fontId="18" fillId="0" borderId="0" xfId="1" applyNumberFormat="1" applyFont="1" applyAlignment="1">
      <alignment vertical="center"/>
    </xf>
    <xf numFmtId="4" fontId="18" fillId="0" borderId="0" xfId="1" applyNumberFormat="1" applyFont="1"/>
    <xf numFmtId="0" fontId="6" fillId="0" borderId="0" xfId="0" applyFont="1" applyAlignment="1">
      <alignment horizontal="center"/>
    </xf>
    <xf numFmtId="164" fontId="20" fillId="0" borderId="0" xfId="1" applyFont="1" applyAlignment="1">
      <alignment vertical="center"/>
    </xf>
    <xf numFmtId="4" fontId="9" fillId="0" borderId="0" xfId="1" applyNumberFormat="1" applyFont="1" applyBorder="1"/>
    <xf numFmtId="164" fontId="6" fillId="0" borderId="0" xfId="1" applyFont="1" applyFill="1" applyBorder="1"/>
    <xf numFmtId="0" fontId="6" fillId="0" borderId="0" xfId="0" applyFont="1" applyAlignment="1">
      <alignment horizontal="center"/>
    </xf>
    <xf numFmtId="4" fontId="21" fillId="0" borderId="0" xfId="1" applyNumberFormat="1" applyFont="1"/>
    <xf numFmtId="164" fontId="1" fillId="0" borderId="0" xfId="1" applyFont="1"/>
    <xf numFmtId="164" fontId="22" fillId="0" borderId="0" xfId="1" applyFont="1" applyFill="1" applyAlignment="1">
      <alignment horizontal="right"/>
    </xf>
    <xf numFmtId="164" fontId="2" fillId="0" borderId="2" xfId="1" applyFont="1" applyFill="1" applyBorder="1"/>
    <xf numFmtId="0" fontId="5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Fill="1" applyBorder="1"/>
    <xf numFmtId="164" fontId="6" fillId="0" borderId="0" xfId="2" applyFont="1" applyFill="1" applyBorder="1"/>
    <xf numFmtId="164" fontId="6" fillId="0" borderId="0" xfId="2" applyFont="1" applyFill="1" applyAlignment="1">
      <alignment horizontal="right"/>
    </xf>
    <xf numFmtId="164" fontId="6" fillId="0" borderId="2" xfId="1" applyFont="1" applyFill="1" applyBorder="1" applyAlignment="1">
      <alignment horizontal="right"/>
    </xf>
    <xf numFmtId="164" fontId="6" fillId="0" borderId="0" xfId="2" applyFont="1" applyFill="1"/>
    <xf numFmtId="4" fontId="6" fillId="0" borderId="0" xfId="2" applyNumberFormat="1" applyFont="1"/>
    <xf numFmtId="164" fontId="6" fillId="0" borderId="2" xfId="1" applyFont="1" applyFill="1" applyBorder="1"/>
    <xf numFmtId="164" fontId="2" fillId="0" borderId="0" xfId="2" applyFont="1" applyBorder="1" applyAlignment="1">
      <alignment horizontal="center" vertical="center"/>
    </xf>
    <xf numFmtId="164" fontId="6" fillId="0" borderId="3" xfId="2" applyFont="1" applyBorder="1"/>
    <xf numFmtId="164" fontId="6" fillId="0" borderId="0" xfId="2" applyFont="1"/>
    <xf numFmtId="164" fontId="23" fillId="0" borderId="0" xfId="1" applyFont="1" applyFill="1" applyAlignment="1">
      <alignment horizontal="center" vertical="center"/>
    </xf>
    <xf numFmtId="164" fontId="6" fillId="0" borderId="1" xfId="1" applyFont="1" applyBorder="1" applyAlignment="1">
      <alignment vertical="center"/>
    </xf>
    <xf numFmtId="164" fontId="11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1" applyFont="1" applyAlignment="1">
      <alignment horizontal="right"/>
    </xf>
    <xf numFmtId="164" fontId="8" fillId="0" borderId="0" xfId="1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topLeftCell="A42" workbookViewId="0">
      <selection activeCell="N61" sqref="N61"/>
    </sheetView>
  </sheetViews>
  <sheetFormatPr defaultColWidth="9.140625" defaultRowHeight="17.100000000000001" customHeight="1"/>
  <cols>
    <col min="1" max="3" width="9.140625" style="4"/>
    <col min="4" max="4" width="28" style="4" customWidth="1"/>
    <col min="5" max="5" width="16.140625" style="7" customWidth="1"/>
    <col min="6" max="6" width="39.140625" style="4" customWidth="1"/>
    <col min="7" max="8" width="9.140625" style="4"/>
    <col min="9" max="9" width="22.7109375" style="49" customWidth="1"/>
    <col min="10" max="16384" width="9.140625" style="4"/>
  </cols>
  <sheetData>
    <row r="1" spans="1:9" ht="20.100000000000001" customHeight="1">
      <c r="A1" s="101" t="s">
        <v>0</v>
      </c>
      <c r="B1" s="101"/>
      <c r="C1" s="101"/>
      <c r="D1" s="101"/>
      <c r="E1" s="101"/>
      <c r="F1" s="101"/>
    </row>
    <row r="2" spans="1:9" ht="17.100000000000001" customHeight="1">
      <c r="A2" s="101" t="s">
        <v>103</v>
      </c>
      <c r="B2" s="101"/>
      <c r="C2" s="101"/>
      <c r="D2" s="101"/>
      <c r="E2" s="101"/>
      <c r="F2" s="101"/>
    </row>
    <row r="3" spans="1:9" ht="5.45" customHeight="1"/>
    <row r="4" spans="1:9" ht="2.4500000000000002" hidden="1" customHeight="1">
      <c r="A4" s="7"/>
      <c r="B4" s="7"/>
      <c r="C4" s="7"/>
      <c r="D4" s="7"/>
    </row>
    <row r="5" spans="1:9" ht="9.6" customHeight="1"/>
    <row r="6" spans="1:9" ht="16.899999999999999" customHeight="1">
      <c r="A6" s="4" t="s">
        <v>1</v>
      </c>
      <c r="E6" s="7" t="s">
        <v>2</v>
      </c>
      <c r="F6" s="83" t="s">
        <v>101</v>
      </c>
    </row>
    <row r="7" spans="1:9" ht="9.6" customHeight="1">
      <c r="F7" s="60"/>
    </row>
    <row r="8" spans="1:9" ht="16.899999999999999" customHeight="1">
      <c r="A8" s="4" t="s">
        <v>3</v>
      </c>
      <c r="E8" s="7">
        <v>411000</v>
      </c>
      <c r="F8" s="59">
        <v>26025145.210000001</v>
      </c>
    </row>
    <row r="9" spans="1:9" ht="16.899999999999999" customHeight="1">
      <c r="A9" s="4" t="s">
        <v>4</v>
      </c>
      <c r="E9" s="7">
        <v>412000</v>
      </c>
      <c r="F9" s="59">
        <v>5118349.49</v>
      </c>
    </row>
    <row r="10" spans="1:9" ht="16.899999999999999" customHeight="1">
      <c r="A10" s="4" t="s">
        <v>5</v>
      </c>
      <c r="E10" s="7">
        <v>413000</v>
      </c>
      <c r="F10" s="59">
        <v>87500</v>
      </c>
    </row>
    <row r="11" spans="1:9" ht="16.899999999999999" customHeight="1">
      <c r="A11" s="4" t="s">
        <v>86</v>
      </c>
      <c r="E11" s="7">
        <v>414000</v>
      </c>
      <c r="F11" s="59">
        <v>307276</v>
      </c>
    </row>
    <row r="12" spans="1:9" ht="16.899999999999999" customHeight="1">
      <c r="A12" s="4" t="s">
        <v>87</v>
      </c>
      <c r="E12" s="7">
        <v>415000</v>
      </c>
      <c r="F12" s="59">
        <v>989486</v>
      </c>
    </row>
    <row r="13" spans="1:9" ht="16.899999999999999" customHeight="1">
      <c r="A13" s="4" t="s">
        <v>6</v>
      </c>
      <c r="E13" s="7">
        <v>416000</v>
      </c>
      <c r="F13" s="59">
        <v>86344.75</v>
      </c>
    </row>
    <row r="14" spans="1:9" ht="16.899999999999999" customHeight="1">
      <c r="A14" s="4" t="s">
        <v>88</v>
      </c>
      <c r="E14" s="7">
        <v>421000</v>
      </c>
      <c r="F14" s="59">
        <v>4098953.33</v>
      </c>
    </row>
    <row r="15" spans="1:9" ht="16.899999999999999" customHeight="1">
      <c r="A15" s="4" t="s">
        <v>7</v>
      </c>
      <c r="E15" s="7">
        <v>422000</v>
      </c>
      <c r="F15" s="59">
        <v>595043</v>
      </c>
    </row>
    <row r="16" spans="1:9" ht="16.899999999999999" customHeight="1">
      <c r="A16" s="4" t="s">
        <v>8</v>
      </c>
      <c r="E16" s="7">
        <v>423000</v>
      </c>
      <c r="F16" s="59">
        <v>1703253.08</v>
      </c>
      <c r="I16" s="59"/>
    </row>
    <row r="17" spans="1:9" ht="16.899999999999999" customHeight="1">
      <c r="A17" s="4" t="s">
        <v>9</v>
      </c>
      <c r="E17" s="7">
        <v>424000</v>
      </c>
      <c r="F17" s="59">
        <v>268934</v>
      </c>
      <c r="I17" s="59">
        <v>4591970.1900000004</v>
      </c>
    </row>
    <row r="18" spans="1:9" ht="16.899999999999999" customHeight="1">
      <c r="A18" s="4" t="s">
        <v>10</v>
      </c>
      <c r="E18" s="7">
        <v>425000</v>
      </c>
      <c r="F18" s="59">
        <v>1948891.31</v>
      </c>
      <c r="I18" s="49">
        <v>1162443.3899999999</v>
      </c>
    </row>
    <row r="19" spans="1:9" ht="16.899999999999999" customHeight="1">
      <c r="A19" s="4" t="s">
        <v>11</v>
      </c>
      <c r="E19" s="7">
        <v>426000</v>
      </c>
      <c r="F19" s="59">
        <v>2841441.45</v>
      </c>
      <c r="I19" s="49">
        <v>1449922.35</v>
      </c>
    </row>
    <row r="20" spans="1:9" ht="16.899999999999999" customHeight="1">
      <c r="A20" s="4" t="s">
        <v>12</v>
      </c>
      <c r="E20" s="7">
        <v>431000</v>
      </c>
      <c r="F20" s="59"/>
      <c r="I20" s="49">
        <f>SUM(I17:I19)</f>
        <v>7204335.9299999997</v>
      </c>
    </row>
    <row r="21" spans="1:9" ht="16.899999999999999" customHeight="1">
      <c r="A21" s="4" t="s">
        <v>13</v>
      </c>
      <c r="E21" s="7">
        <v>444000</v>
      </c>
      <c r="F21" s="59">
        <v>127.65</v>
      </c>
      <c r="I21" s="73"/>
    </row>
    <row r="22" spans="1:9" ht="16.899999999999999" customHeight="1">
      <c r="A22" s="19" t="s">
        <v>51</v>
      </c>
      <c r="B22" s="19"/>
      <c r="C22" s="19"/>
      <c r="D22" s="19"/>
      <c r="E22" s="7">
        <v>481000</v>
      </c>
      <c r="F22" s="59"/>
      <c r="I22" s="73"/>
    </row>
    <row r="23" spans="1:9" ht="16.899999999999999" customHeight="1">
      <c r="A23" s="4" t="s">
        <v>89</v>
      </c>
      <c r="E23" s="7">
        <v>482000</v>
      </c>
      <c r="F23" s="59">
        <v>411764.71</v>
      </c>
    </row>
    <row r="24" spans="1:9" ht="16.899999999999999" customHeight="1">
      <c r="A24" s="4" t="s">
        <v>14</v>
      </c>
      <c r="E24" s="7">
        <v>483000</v>
      </c>
      <c r="F24" s="59"/>
    </row>
    <row r="25" spans="1:9" ht="16.899999999999999" customHeight="1">
      <c r="A25" s="64" t="s">
        <v>94</v>
      </c>
      <c r="E25" s="58">
        <v>485000</v>
      </c>
      <c r="F25" s="59"/>
    </row>
    <row r="26" spans="1:9" ht="16.899999999999999" customHeight="1">
      <c r="A26" s="4" t="s">
        <v>47</v>
      </c>
      <c r="E26" s="7">
        <v>511000</v>
      </c>
      <c r="F26" s="59">
        <v>645829.6</v>
      </c>
    </row>
    <row r="27" spans="1:9" ht="16.899999999999999" customHeight="1">
      <c r="A27" s="4" t="s">
        <v>15</v>
      </c>
      <c r="E27" s="7">
        <v>512000</v>
      </c>
      <c r="F27" s="59">
        <v>8502061.9499999993</v>
      </c>
    </row>
    <row r="28" spans="1:9" ht="16.899999999999999" customHeight="1">
      <c r="A28" s="87" t="s">
        <v>55</v>
      </c>
      <c r="B28" s="64"/>
      <c r="C28" s="64"/>
      <c r="D28" s="64"/>
      <c r="E28" s="66">
        <v>513000</v>
      </c>
      <c r="F28" s="59">
        <v>157330</v>
      </c>
    </row>
    <row r="29" spans="1:9" ht="16.899999999999999" customHeight="1">
      <c r="A29" s="4" t="s">
        <v>100</v>
      </c>
      <c r="E29" s="80">
        <v>514000</v>
      </c>
      <c r="F29" s="59">
        <v>138000</v>
      </c>
    </row>
    <row r="30" spans="1:9" ht="16.899999999999999" customHeight="1">
      <c r="A30" s="4" t="s">
        <v>16</v>
      </c>
      <c r="E30" s="7">
        <v>522000</v>
      </c>
      <c r="F30" s="59">
        <v>310105.95</v>
      </c>
    </row>
    <row r="31" spans="1:9" ht="19.149999999999999" customHeight="1">
      <c r="A31" s="4" t="s">
        <v>90</v>
      </c>
      <c r="E31" s="7">
        <v>543000</v>
      </c>
      <c r="F31" s="59">
        <v>4329406.66</v>
      </c>
    </row>
    <row r="32" spans="1:9" ht="22.9" customHeight="1" thickBot="1">
      <c r="A32" s="4" t="s">
        <v>99</v>
      </c>
      <c r="E32" s="7">
        <v>321121</v>
      </c>
      <c r="F32" s="77">
        <v>7204335.9299999997</v>
      </c>
    </row>
    <row r="33" spans="1:9" ht="16.899999999999999" customHeight="1" thickBot="1">
      <c r="A33" s="10" t="s">
        <v>1</v>
      </c>
      <c r="B33" s="11"/>
      <c r="C33" s="11"/>
      <c r="D33" s="11"/>
      <c r="E33" s="33" t="s">
        <v>17</v>
      </c>
      <c r="F33" s="84">
        <f t="shared" ref="F33" si="0">SUM(F8:F32)</f>
        <v>65769580.07</v>
      </c>
    </row>
    <row r="34" spans="1:9" ht="16.899999999999999" customHeight="1"/>
    <row r="35" spans="1:9" ht="46.9" customHeight="1">
      <c r="A35" s="4" t="s">
        <v>18</v>
      </c>
      <c r="E35" s="7" t="s">
        <v>2</v>
      </c>
      <c r="F35" s="83" t="s">
        <v>101</v>
      </c>
    </row>
    <row r="36" spans="1:9" ht="16.899999999999999" customHeight="1">
      <c r="A36" s="61" t="s">
        <v>92</v>
      </c>
      <c r="B36" s="61"/>
      <c r="C36" s="61"/>
      <c r="D36" s="61"/>
      <c r="E36" s="58">
        <v>741000</v>
      </c>
      <c r="F36" s="60"/>
      <c r="G36" s="86">
        <v>741000</v>
      </c>
    </row>
    <row r="37" spans="1:9" ht="16.899999999999999" customHeight="1">
      <c r="A37" s="4" t="s">
        <v>19</v>
      </c>
      <c r="E37" s="7">
        <v>742000</v>
      </c>
      <c r="F37" s="59">
        <v>1155967.8600000001</v>
      </c>
      <c r="G37" s="85">
        <v>742000</v>
      </c>
      <c r="I37" s="81"/>
    </row>
    <row r="38" spans="1:9" ht="16.899999999999999" customHeight="1">
      <c r="A38" s="4" t="s">
        <v>20</v>
      </c>
      <c r="E38" s="7">
        <v>745000</v>
      </c>
      <c r="F38" s="59">
        <v>269800.62</v>
      </c>
      <c r="G38" s="85">
        <v>745000</v>
      </c>
      <c r="I38" s="73"/>
    </row>
    <row r="39" spans="1:9" ht="16.899999999999999" customHeight="1">
      <c r="A39" s="4" t="s">
        <v>21</v>
      </c>
      <c r="E39" s="7">
        <v>771000</v>
      </c>
      <c r="F39" s="59"/>
      <c r="G39" s="85">
        <v>771000</v>
      </c>
      <c r="I39" s="73"/>
    </row>
    <row r="40" spans="1:9" ht="16.899999999999999" customHeight="1">
      <c r="A40" s="4" t="s">
        <v>22</v>
      </c>
      <c r="E40" s="7">
        <v>772000</v>
      </c>
      <c r="F40" s="59"/>
      <c r="G40" s="85">
        <v>772000</v>
      </c>
    </row>
    <row r="41" spans="1:9" ht="16.899999999999999" customHeight="1">
      <c r="A41" s="4" t="s">
        <v>81</v>
      </c>
      <c r="E41" s="7">
        <v>781000</v>
      </c>
      <c r="F41" s="59"/>
      <c r="G41" s="85">
        <v>781000</v>
      </c>
      <c r="I41" s="49">
        <v>249480</v>
      </c>
    </row>
    <row r="42" spans="1:9" ht="16.899999999999999" customHeight="1">
      <c r="A42" s="4" t="s">
        <v>23</v>
      </c>
      <c r="E42" s="7">
        <v>791000</v>
      </c>
      <c r="F42" s="59"/>
      <c r="G42" s="85">
        <v>791000</v>
      </c>
      <c r="I42" s="49">
        <v>1265382.83</v>
      </c>
    </row>
    <row r="43" spans="1:9" ht="16.899999999999999" customHeight="1">
      <c r="A43" s="4" t="s">
        <v>24</v>
      </c>
      <c r="E43" s="7">
        <v>810000</v>
      </c>
      <c r="F43" s="59"/>
      <c r="G43" s="85">
        <v>810000</v>
      </c>
      <c r="I43" s="49">
        <v>44380</v>
      </c>
    </row>
    <row r="44" spans="1:9" ht="16.899999999999999" customHeight="1">
      <c r="A44" s="4" t="s">
        <v>25</v>
      </c>
      <c r="E44" s="7">
        <v>822000</v>
      </c>
      <c r="F44" s="59">
        <v>64979289.020000003</v>
      </c>
      <c r="G44" s="85">
        <v>822000</v>
      </c>
      <c r="I44" s="49">
        <f>SUM(I41:I43)</f>
        <v>1559242.83</v>
      </c>
    </row>
    <row r="45" spans="1:9" ht="22.15" customHeight="1">
      <c r="A45" s="4" t="s">
        <v>35</v>
      </c>
      <c r="E45" s="7">
        <v>823121</v>
      </c>
      <c r="F45" s="5"/>
      <c r="G45" s="85">
        <v>823121</v>
      </c>
    </row>
    <row r="46" spans="1:9" ht="24" customHeight="1" thickBot="1">
      <c r="A46" s="4" t="s">
        <v>99</v>
      </c>
      <c r="E46" s="58">
        <v>321121</v>
      </c>
      <c r="F46" s="67">
        <v>1559242.83</v>
      </c>
    </row>
    <row r="47" spans="1:9" ht="16.899999999999999" customHeight="1" thickBot="1">
      <c r="A47" s="10" t="s">
        <v>18</v>
      </c>
      <c r="B47" s="11"/>
      <c r="C47" s="11"/>
      <c r="D47" s="11"/>
      <c r="E47" s="33" t="s">
        <v>17</v>
      </c>
      <c r="F47" s="84">
        <f>SUM(F37:F46)</f>
        <v>67964300.329999998</v>
      </c>
    </row>
    <row r="48" spans="1:9" ht="16.899999999999999" customHeight="1">
      <c r="A48" s="8"/>
      <c r="B48" s="8"/>
      <c r="C48" s="8"/>
      <c r="D48" s="8"/>
      <c r="E48" s="34"/>
      <c r="F48" s="5"/>
    </row>
    <row r="49" spans="1:14" ht="16.899999999999999" customHeight="1">
      <c r="A49" s="8"/>
      <c r="B49" s="8"/>
      <c r="C49" s="8"/>
      <c r="D49" s="8"/>
      <c r="E49" s="34"/>
      <c r="F49" s="5"/>
    </row>
    <row r="50" spans="1:14" ht="16.899999999999999" customHeight="1">
      <c r="A50" s="8"/>
      <c r="B50" s="8"/>
      <c r="C50" s="8"/>
      <c r="D50" s="8"/>
      <c r="E50" s="34"/>
      <c r="F50" s="5"/>
    </row>
    <row r="51" spans="1:14" ht="16.899999999999999" customHeight="1">
      <c r="A51" s="8"/>
      <c r="B51" s="8"/>
      <c r="C51" s="8"/>
      <c r="D51" s="8"/>
      <c r="E51" s="34"/>
      <c r="F51" s="5"/>
    </row>
    <row r="52" spans="1:14" ht="16.899999999999999" customHeight="1">
      <c r="A52" s="8"/>
      <c r="B52" s="8"/>
      <c r="C52" s="8"/>
      <c r="D52" s="8"/>
      <c r="E52" s="34"/>
      <c r="F52" s="6" t="s">
        <v>102</v>
      </c>
    </row>
    <row r="53" spans="1:14" ht="22.15" customHeight="1">
      <c r="F53" s="36"/>
    </row>
    <row r="54" spans="1:14" ht="27" customHeight="1">
      <c r="A54" s="35" t="s">
        <v>26</v>
      </c>
      <c r="F54" s="5">
        <f>F47</f>
        <v>67964300.329999998</v>
      </c>
    </row>
    <row r="55" spans="1:14" ht="2.4500000000000002" customHeight="1">
      <c r="A55" s="38"/>
      <c r="B55" s="39"/>
      <c r="C55" s="39"/>
      <c r="D55" s="39"/>
      <c r="F55" s="5"/>
    </row>
    <row r="56" spans="1:14" ht="7.9" hidden="1" customHeight="1">
      <c r="A56" s="38"/>
      <c r="B56" s="39"/>
      <c r="C56" s="39"/>
      <c r="D56" s="39"/>
      <c r="F56" s="5"/>
    </row>
    <row r="57" spans="1:14" ht="22.15" customHeight="1">
      <c r="A57" s="38"/>
      <c r="B57" s="39"/>
      <c r="C57" s="39"/>
      <c r="D57" s="39"/>
      <c r="F57" s="5"/>
    </row>
    <row r="58" spans="1:14" ht="16.899999999999999" customHeight="1">
      <c r="A58" s="35" t="s">
        <v>27</v>
      </c>
      <c r="F58" s="5">
        <f>F33</f>
        <v>65769580.07</v>
      </c>
    </row>
    <row r="59" spans="1:14" s="41" customFormat="1" ht="22.15" customHeight="1">
      <c r="A59" s="35"/>
      <c r="B59" s="4"/>
      <c r="C59" s="4"/>
      <c r="D59" s="4"/>
      <c r="E59" s="7"/>
      <c r="F59" s="5"/>
      <c r="I59" s="69"/>
    </row>
    <row r="60" spans="1:14" ht="16.899999999999999" customHeight="1">
      <c r="A60" s="41" t="s">
        <v>28</v>
      </c>
      <c r="B60" s="41"/>
      <c r="C60" s="41"/>
      <c r="D60" s="41"/>
      <c r="E60" s="44"/>
      <c r="F60" s="50">
        <f>F54-F55-F58-F57+F56</f>
        <v>2194720.2599999979</v>
      </c>
      <c r="N60" s="41"/>
    </row>
    <row r="61" spans="1:14" ht="16.899999999999999" customHeight="1">
      <c r="F61" s="5"/>
    </row>
    <row r="62" spans="1:14" ht="16.899999999999999" customHeight="1">
      <c r="A62" s="101" t="s">
        <v>29</v>
      </c>
      <c r="B62" s="101"/>
      <c r="C62" s="101"/>
      <c r="D62" s="101"/>
      <c r="E62" s="101"/>
      <c r="F62" s="101"/>
    </row>
    <row r="63" spans="1:14" ht="16.899999999999999" customHeight="1">
      <c r="A63" s="101" t="s">
        <v>103</v>
      </c>
      <c r="B63" s="101"/>
      <c r="C63" s="101"/>
      <c r="D63" s="101"/>
      <c r="E63" s="101"/>
      <c r="F63" s="101"/>
    </row>
    <row r="64" spans="1:14" ht="16.899999999999999" hidden="1" customHeight="1">
      <c r="A64" s="7"/>
      <c r="B64" s="7"/>
      <c r="C64" s="7"/>
      <c r="D64" s="7"/>
      <c r="F64" s="5"/>
    </row>
    <row r="65" spans="1:6" ht="16.899999999999999" hidden="1" customHeight="1">
      <c r="A65" s="7"/>
      <c r="B65" s="7"/>
      <c r="C65" s="7"/>
      <c r="D65" s="7"/>
      <c r="F65" s="5"/>
    </row>
    <row r="66" spans="1:6" ht="16.899999999999999" customHeight="1">
      <c r="A66" s="7"/>
      <c r="B66" s="7"/>
      <c r="C66" s="7"/>
      <c r="D66" s="7"/>
      <c r="F66" s="5"/>
    </row>
    <row r="67" spans="1:6" ht="16.899999999999999" customHeight="1">
      <c r="F67" s="5"/>
    </row>
    <row r="68" spans="1:6" ht="16.899999999999999" customHeight="1">
      <c r="A68" s="4" t="s">
        <v>1</v>
      </c>
      <c r="E68" s="7" t="s">
        <v>2</v>
      </c>
      <c r="F68" s="6" t="s">
        <v>102</v>
      </c>
    </row>
    <row r="69" spans="1:6" ht="16.899999999999999" customHeight="1">
      <c r="F69" s="60"/>
    </row>
    <row r="70" spans="1:6" ht="16.899999999999999" customHeight="1">
      <c r="A70" s="4" t="s">
        <v>3</v>
      </c>
      <c r="E70" s="7">
        <v>411000</v>
      </c>
      <c r="F70" s="59">
        <v>5368923.5800000001</v>
      </c>
    </row>
    <row r="71" spans="1:6" ht="16.899999999999999" customHeight="1">
      <c r="A71" s="4" t="s">
        <v>4</v>
      </c>
      <c r="E71" s="7">
        <v>412000</v>
      </c>
      <c r="F71" s="59">
        <v>961038.68</v>
      </c>
    </row>
    <row r="72" spans="1:6" ht="16.899999999999999" customHeight="1">
      <c r="A72" s="4" t="s">
        <v>5</v>
      </c>
      <c r="E72" s="7">
        <v>413000</v>
      </c>
      <c r="F72" s="59"/>
    </row>
    <row r="73" spans="1:6" ht="16.899999999999999" customHeight="1">
      <c r="A73" s="4" t="s">
        <v>86</v>
      </c>
      <c r="E73" s="7">
        <v>414000</v>
      </c>
      <c r="F73" s="59"/>
    </row>
    <row r="74" spans="1:6" ht="16.899999999999999" customHeight="1">
      <c r="A74" s="4" t="s">
        <v>87</v>
      </c>
      <c r="E74" s="7">
        <v>415000</v>
      </c>
      <c r="F74" s="59"/>
    </row>
    <row r="75" spans="1:6" ht="16.899999999999999" customHeight="1">
      <c r="A75" s="4" t="s">
        <v>6</v>
      </c>
      <c r="E75" s="7">
        <v>416000</v>
      </c>
      <c r="F75" s="59"/>
    </row>
    <row r="76" spans="1:6" ht="16.899999999999999" customHeight="1">
      <c r="A76" s="4" t="s">
        <v>88</v>
      </c>
      <c r="E76" s="7">
        <v>421000</v>
      </c>
      <c r="F76" s="59">
        <v>241763.8</v>
      </c>
    </row>
    <row r="77" spans="1:6" ht="16.899999999999999" customHeight="1">
      <c r="A77" s="4" t="s">
        <v>30</v>
      </c>
      <c r="E77" s="7">
        <v>422000</v>
      </c>
      <c r="F77" s="59"/>
    </row>
    <row r="78" spans="1:6" ht="16.899999999999999" customHeight="1">
      <c r="A78" s="4" t="s">
        <v>8</v>
      </c>
      <c r="E78" s="7">
        <v>423000</v>
      </c>
      <c r="F78" s="59">
        <v>111297.41</v>
      </c>
    </row>
    <row r="79" spans="1:6" ht="16.899999999999999" customHeight="1">
      <c r="A79" s="4" t="s">
        <v>9</v>
      </c>
      <c r="E79" s="7">
        <v>424000</v>
      </c>
      <c r="F79" s="59">
        <v>14400</v>
      </c>
    </row>
    <row r="80" spans="1:6" ht="16.899999999999999" customHeight="1">
      <c r="A80" s="4" t="s">
        <v>31</v>
      </c>
      <c r="E80" s="7">
        <v>425000</v>
      </c>
      <c r="F80" s="59">
        <v>362774.09</v>
      </c>
    </row>
    <row r="81" spans="1:9" ht="16.899999999999999" customHeight="1">
      <c r="A81" s="4" t="s">
        <v>11</v>
      </c>
      <c r="E81" s="7">
        <v>426000</v>
      </c>
      <c r="F81" s="59">
        <v>5242977.47</v>
      </c>
    </row>
    <row r="82" spans="1:9" ht="16.899999999999999" customHeight="1">
      <c r="A82" s="4" t="s">
        <v>12</v>
      </c>
      <c r="E82" s="7">
        <v>431000</v>
      </c>
      <c r="F82" s="59"/>
    </row>
    <row r="83" spans="1:9" ht="16.899999999999999" customHeight="1">
      <c r="A83" s="4" t="s">
        <v>13</v>
      </c>
      <c r="E83" s="7">
        <v>444000</v>
      </c>
      <c r="F83" s="59"/>
    </row>
    <row r="84" spans="1:9" ht="16.899999999999999" customHeight="1">
      <c r="A84" s="19" t="s">
        <v>51</v>
      </c>
      <c r="B84" s="19"/>
      <c r="C84" s="19"/>
      <c r="D84" s="19"/>
      <c r="E84" s="7">
        <v>481000</v>
      </c>
      <c r="F84" s="59"/>
      <c r="I84" s="73"/>
    </row>
    <row r="85" spans="1:9" ht="16.899999999999999" customHeight="1">
      <c r="A85" s="4" t="s">
        <v>89</v>
      </c>
      <c r="E85" s="7">
        <v>482000</v>
      </c>
      <c r="F85" s="59">
        <v>62509.52</v>
      </c>
      <c r="I85" s="73"/>
    </row>
    <row r="86" spans="1:9" ht="16.899999999999999" customHeight="1">
      <c r="A86" s="4" t="s">
        <v>14</v>
      </c>
      <c r="E86" s="7">
        <v>483000</v>
      </c>
      <c r="F86" s="59"/>
      <c r="I86" s="73"/>
    </row>
    <row r="87" spans="1:9" ht="16.899999999999999" customHeight="1">
      <c r="A87" s="64" t="s">
        <v>94</v>
      </c>
      <c r="E87" s="76">
        <v>485000</v>
      </c>
      <c r="F87" s="59"/>
    </row>
    <row r="88" spans="1:9" ht="16.899999999999999" customHeight="1">
      <c r="A88" s="19" t="s">
        <v>53</v>
      </c>
      <c r="E88" s="7">
        <v>511000</v>
      </c>
      <c r="F88" s="59">
        <v>498349.26</v>
      </c>
    </row>
    <row r="89" spans="1:9" ht="16.899999999999999" customHeight="1">
      <c r="A89" s="4" t="s">
        <v>15</v>
      </c>
      <c r="E89" s="7">
        <v>512000</v>
      </c>
      <c r="F89" s="59">
        <v>1022960.99</v>
      </c>
    </row>
    <row r="90" spans="1:9" ht="16.899999999999999" customHeight="1">
      <c r="A90" s="4" t="s">
        <v>16</v>
      </c>
      <c r="E90" s="7">
        <v>522000</v>
      </c>
      <c r="F90" s="60">
        <v>93598.38</v>
      </c>
    </row>
    <row r="91" spans="1:9" ht="16.899999999999999" customHeight="1">
      <c r="A91" s="4" t="s">
        <v>32</v>
      </c>
      <c r="E91" s="7">
        <v>523000</v>
      </c>
      <c r="F91" s="60"/>
    </row>
    <row r="92" spans="1:9" ht="20.45" customHeight="1" thickBot="1">
      <c r="A92" s="4" t="s">
        <v>99</v>
      </c>
      <c r="E92" s="58">
        <v>321121</v>
      </c>
      <c r="F92" s="5">
        <v>2083725.47</v>
      </c>
    </row>
    <row r="93" spans="1:9" ht="16.899999999999999" customHeight="1" thickBot="1">
      <c r="A93" s="10" t="s">
        <v>33</v>
      </c>
      <c r="B93" s="11"/>
      <c r="C93" s="11"/>
      <c r="D93" s="11"/>
      <c r="E93" s="33" t="s">
        <v>17</v>
      </c>
      <c r="F93" s="84">
        <f>SUM(F70:F92)</f>
        <v>16064318.65</v>
      </c>
    </row>
    <row r="94" spans="1:9" ht="16.899999999999999" customHeight="1">
      <c r="A94" s="8"/>
      <c r="B94" s="8"/>
      <c r="C94" s="8"/>
      <c r="D94" s="8"/>
      <c r="E94" s="34"/>
      <c r="F94" s="5"/>
    </row>
    <row r="95" spans="1:9" ht="16.899999999999999" customHeight="1">
      <c r="A95" s="4" t="s">
        <v>18</v>
      </c>
      <c r="E95" s="7" t="s">
        <v>2</v>
      </c>
      <c r="F95" s="83" t="s">
        <v>101</v>
      </c>
    </row>
    <row r="96" spans="1:9" ht="16.899999999999999" customHeight="1">
      <c r="F96" s="60"/>
    </row>
    <row r="97" spans="1:9" ht="16.899999999999999" customHeight="1">
      <c r="A97" s="4" t="s">
        <v>48</v>
      </c>
      <c r="E97" s="7">
        <v>732000</v>
      </c>
      <c r="F97" s="60"/>
    </row>
    <row r="98" spans="1:9" ht="16.899999999999999" customHeight="1">
      <c r="A98" s="4" t="s">
        <v>43</v>
      </c>
      <c r="E98" s="7">
        <v>741000</v>
      </c>
      <c r="F98" s="60"/>
      <c r="I98" s="74"/>
    </row>
    <row r="99" spans="1:9" ht="16.899999999999999" customHeight="1">
      <c r="A99" s="4" t="s">
        <v>34</v>
      </c>
      <c r="E99" s="7">
        <v>742000</v>
      </c>
      <c r="F99" s="59">
        <v>7460850.6900000004</v>
      </c>
      <c r="I99" s="74"/>
    </row>
    <row r="100" spans="1:9" ht="16.899999999999999" customHeight="1">
      <c r="A100" s="4" t="s">
        <v>20</v>
      </c>
      <c r="E100" s="7">
        <v>745000</v>
      </c>
      <c r="F100" s="59">
        <v>16780.14</v>
      </c>
    </row>
    <row r="101" spans="1:9" ht="16.899999999999999" customHeight="1">
      <c r="A101" s="4" t="s">
        <v>84</v>
      </c>
      <c r="E101" s="7">
        <v>822000</v>
      </c>
      <c r="F101" s="59">
        <v>11724.99</v>
      </c>
    </row>
    <row r="102" spans="1:9" ht="16.899999999999999" customHeight="1">
      <c r="A102" s="4" t="s">
        <v>35</v>
      </c>
      <c r="E102" s="7">
        <v>823000</v>
      </c>
      <c r="F102" s="59">
        <v>3253.33</v>
      </c>
    </row>
    <row r="103" spans="1:9" ht="16.899999999999999" customHeight="1">
      <c r="A103" s="4" t="s">
        <v>99</v>
      </c>
      <c r="E103" s="7">
        <v>321121</v>
      </c>
      <c r="F103" s="59">
        <v>5425435.29</v>
      </c>
    </row>
    <row r="104" spans="1:9" ht="14.45" customHeight="1" thickBot="1">
      <c r="F104" s="60"/>
    </row>
    <row r="105" spans="1:9" ht="16.899999999999999" customHeight="1" thickBot="1">
      <c r="A105" s="42" t="s">
        <v>36</v>
      </c>
      <c r="B105" s="43"/>
      <c r="C105" s="43"/>
      <c r="D105" s="37"/>
      <c r="E105" s="45" t="s">
        <v>17</v>
      </c>
      <c r="F105" s="84">
        <f>SUM(F97:F104)</f>
        <v>12918044.440000001</v>
      </c>
    </row>
    <row r="106" spans="1:9" ht="16.899999999999999" customHeight="1">
      <c r="A106" s="9"/>
      <c r="B106" s="9"/>
      <c r="C106" s="9"/>
      <c r="D106" s="9"/>
      <c r="E106" s="46"/>
      <c r="F106" s="5"/>
    </row>
    <row r="107" spans="1:9" ht="16.899999999999999" customHeight="1">
      <c r="A107" s="9"/>
      <c r="B107" s="9"/>
      <c r="C107" s="9"/>
      <c r="D107" s="9"/>
      <c r="E107" s="46"/>
      <c r="F107" s="5"/>
    </row>
    <row r="108" spans="1:9" ht="16.899999999999999" customHeight="1">
      <c r="A108" s="9"/>
      <c r="B108" s="9"/>
      <c r="C108" s="9"/>
      <c r="D108" s="9"/>
      <c r="E108" s="46"/>
      <c r="F108" s="5"/>
    </row>
    <row r="109" spans="1:9" ht="16.899999999999999" customHeight="1">
      <c r="A109" s="9"/>
      <c r="B109" s="9"/>
      <c r="C109" s="9"/>
      <c r="D109" s="9"/>
      <c r="E109" s="46"/>
      <c r="F109" s="5"/>
    </row>
    <row r="110" spans="1:9" ht="22.15" customHeight="1">
      <c r="A110" s="9"/>
      <c r="B110" s="9"/>
      <c r="C110" s="9"/>
      <c r="D110" s="9"/>
      <c r="E110" s="46"/>
      <c r="F110" s="5"/>
    </row>
    <row r="111" spans="1:9" ht="22.15" customHeight="1">
      <c r="F111" s="6" t="s">
        <v>102</v>
      </c>
    </row>
    <row r="112" spans="1:9" ht="22.15" customHeight="1">
      <c r="A112" s="4" t="s">
        <v>26</v>
      </c>
      <c r="F112" s="5">
        <f>F105</f>
        <v>12918044.440000001</v>
      </c>
    </row>
    <row r="113" spans="1:9" ht="16.899999999999999" customHeight="1">
      <c r="A113" s="4" t="s">
        <v>27</v>
      </c>
      <c r="F113" s="5">
        <f>F93</f>
        <v>16064318.65</v>
      </c>
    </row>
    <row r="114" spans="1:9" ht="5.45" customHeight="1">
      <c r="A114" s="38"/>
      <c r="F114" s="5"/>
    </row>
    <row r="115" spans="1:9" ht="5.45" customHeight="1">
      <c r="F115" s="15"/>
    </row>
    <row r="116" spans="1:9" s="41" customFormat="1" ht="22.15" customHeight="1">
      <c r="A116" s="4"/>
      <c r="B116" s="4"/>
      <c r="C116" s="4"/>
      <c r="D116" s="4"/>
      <c r="E116" s="7"/>
      <c r="F116" s="5"/>
      <c r="I116" s="69"/>
    </row>
    <row r="117" spans="1:9" ht="16.899999999999999" customHeight="1">
      <c r="A117" s="40" t="s">
        <v>37</v>
      </c>
      <c r="B117" s="41"/>
      <c r="C117" s="41"/>
      <c r="D117" s="41"/>
      <c r="E117" s="44"/>
      <c r="F117" s="51">
        <f>F112-F113</f>
        <v>-3146274.209999999</v>
      </c>
    </row>
    <row r="118" spans="1:9" s="32" customFormat="1" ht="16.899999999999999" customHeight="1">
      <c r="A118" s="4"/>
      <c r="B118" s="4"/>
      <c r="C118" s="4"/>
      <c r="D118" s="4"/>
      <c r="E118" s="7"/>
      <c r="F118" s="5"/>
      <c r="I118" s="70"/>
    </row>
    <row r="119" spans="1:9" s="32" customFormat="1" ht="16.899999999999999" customHeight="1">
      <c r="A119" s="100" t="s">
        <v>38</v>
      </c>
      <c r="B119" s="100"/>
      <c r="C119" s="100"/>
      <c r="D119" s="100"/>
      <c r="E119" s="100"/>
      <c r="F119" s="100"/>
      <c r="I119" s="70"/>
    </row>
    <row r="120" spans="1:9" ht="16.899999999999999" customHeight="1">
      <c r="A120" s="101" t="s">
        <v>103</v>
      </c>
      <c r="B120" s="101"/>
      <c r="C120" s="101"/>
      <c r="D120" s="101"/>
      <c r="E120" s="101"/>
      <c r="F120" s="101"/>
    </row>
    <row r="121" spans="1:9" ht="16.899999999999999" customHeight="1">
      <c r="A121" s="7"/>
      <c r="B121" s="7"/>
      <c r="C121" s="7"/>
      <c r="D121" s="7"/>
      <c r="F121" s="5"/>
    </row>
    <row r="122" spans="1:9" ht="16.899999999999999" customHeight="1">
      <c r="A122" s="7"/>
      <c r="B122" s="7"/>
      <c r="C122" s="7"/>
      <c r="D122" s="7"/>
      <c r="F122" s="5"/>
    </row>
    <row r="123" spans="1:9" ht="16.899999999999999" customHeight="1">
      <c r="F123" s="5"/>
    </row>
    <row r="124" spans="1:9" ht="16.899999999999999" customHeight="1">
      <c r="A124" s="4" t="s">
        <v>1</v>
      </c>
      <c r="E124" s="7" t="s">
        <v>2</v>
      </c>
      <c r="F124" s="83" t="s">
        <v>101</v>
      </c>
    </row>
    <row r="125" spans="1:9" ht="16.899999999999999" customHeight="1">
      <c r="F125" s="60"/>
    </row>
    <row r="126" spans="1:9" ht="16.899999999999999" customHeight="1">
      <c r="A126" s="4" t="s">
        <v>3</v>
      </c>
      <c r="E126" s="7">
        <v>411000</v>
      </c>
      <c r="F126" s="59">
        <v>8080961.1100000003</v>
      </c>
    </row>
    <row r="127" spans="1:9" ht="16.899999999999999" customHeight="1">
      <c r="A127" s="4" t="s">
        <v>4</v>
      </c>
      <c r="E127" s="7">
        <v>412000</v>
      </c>
      <c r="F127" s="59">
        <v>1522142.95</v>
      </c>
    </row>
    <row r="128" spans="1:9" ht="16.899999999999999" customHeight="1">
      <c r="A128" s="4" t="s">
        <v>5</v>
      </c>
      <c r="E128" s="7">
        <v>413000</v>
      </c>
      <c r="F128" s="59">
        <v>407177</v>
      </c>
    </row>
    <row r="129" spans="1:9" ht="16.899999999999999" customHeight="1">
      <c r="A129" s="4" t="s">
        <v>86</v>
      </c>
      <c r="E129" s="7">
        <v>414000</v>
      </c>
      <c r="F129" s="59">
        <v>139368</v>
      </c>
      <c r="I129" s="75"/>
    </row>
    <row r="130" spans="1:9" ht="16.899999999999999" customHeight="1">
      <c r="A130" s="4" t="s">
        <v>87</v>
      </c>
      <c r="E130" s="7">
        <v>415000</v>
      </c>
      <c r="F130" s="59">
        <v>47178</v>
      </c>
    </row>
    <row r="131" spans="1:9" ht="16.899999999999999" customHeight="1">
      <c r="A131" s="4" t="s">
        <v>39</v>
      </c>
      <c r="E131" s="7">
        <v>416000</v>
      </c>
      <c r="F131" s="59">
        <v>35142.86</v>
      </c>
    </row>
    <row r="132" spans="1:9" ht="16.899999999999999" customHeight="1">
      <c r="A132" s="4" t="s">
        <v>88</v>
      </c>
      <c r="E132" s="7">
        <v>421000</v>
      </c>
      <c r="F132" s="59">
        <v>2891120.93</v>
      </c>
    </row>
    <row r="133" spans="1:9" ht="16.899999999999999" customHeight="1">
      <c r="A133" s="4" t="s">
        <v>30</v>
      </c>
      <c r="E133" s="7">
        <v>422000</v>
      </c>
      <c r="F133" s="59">
        <v>255551.28</v>
      </c>
    </row>
    <row r="134" spans="1:9" ht="16.899999999999999" customHeight="1">
      <c r="A134" s="4" t="s">
        <v>8</v>
      </c>
      <c r="E134" s="7">
        <v>423000</v>
      </c>
      <c r="F134" s="59">
        <v>500472.05</v>
      </c>
    </row>
    <row r="135" spans="1:9" ht="16.899999999999999" customHeight="1">
      <c r="A135" s="4" t="s">
        <v>9</v>
      </c>
      <c r="E135" s="7">
        <v>424000</v>
      </c>
      <c r="F135" s="59">
        <v>41599.760000000002</v>
      </c>
    </row>
    <row r="136" spans="1:9" ht="16.899999999999999" customHeight="1">
      <c r="A136" s="4" t="s">
        <v>31</v>
      </c>
      <c r="E136" s="7">
        <v>425000</v>
      </c>
      <c r="F136" s="59">
        <v>875946.02</v>
      </c>
    </row>
    <row r="137" spans="1:9" ht="16.899999999999999" customHeight="1">
      <c r="A137" s="4" t="s">
        <v>11</v>
      </c>
      <c r="E137" s="7">
        <v>426000</v>
      </c>
      <c r="F137" s="59">
        <v>1297116.8600000001</v>
      </c>
    </row>
    <row r="138" spans="1:9" ht="16.899999999999999" customHeight="1">
      <c r="A138" s="4" t="s">
        <v>12</v>
      </c>
      <c r="E138" s="7">
        <v>431000</v>
      </c>
      <c r="F138" s="59"/>
    </row>
    <row r="139" spans="1:9" ht="16.899999999999999" customHeight="1">
      <c r="A139" s="4" t="s">
        <v>13</v>
      </c>
      <c r="E139" s="7">
        <v>444000</v>
      </c>
      <c r="F139" s="59">
        <v>157549.13</v>
      </c>
    </row>
    <row r="140" spans="1:9" ht="16.899999999999999" customHeight="1">
      <c r="A140" s="19" t="s">
        <v>51</v>
      </c>
      <c r="B140" s="19"/>
      <c r="C140" s="19"/>
      <c r="D140" s="19"/>
      <c r="E140" s="7">
        <v>481000</v>
      </c>
      <c r="F140" s="59"/>
    </row>
    <row r="141" spans="1:9" ht="16.899999999999999" customHeight="1">
      <c r="A141" s="4" t="s">
        <v>89</v>
      </c>
      <c r="E141" s="7">
        <v>482000</v>
      </c>
      <c r="F141" s="59">
        <v>69349.2</v>
      </c>
    </row>
    <row r="142" spans="1:9" ht="16.899999999999999" customHeight="1">
      <c r="A142" s="4" t="s">
        <v>44</v>
      </c>
      <c r="E142" s="7">
        <v>483000</v>
      </c>
      <c r="F142" s="59"/>
    </row>
    <row r="143" spans="1:9" ht="16.899999999999999" customHeight="1">
      <c r="A143" s="64" t="s">
        <v>94</v>
      </c>
      <c r="E143" s="76">
        <v>485000</v>
      </c>
      <c r="F143" s="59">
        <v>1568080</v>
      </c>
    </row>
    <row r="144" spans="1:9" ht="16.899999999999999" customHeight="1">
      <c r="A144" s="4" t="s">
        <v>47</v>
      </c>
      <c r="E144" s="7">
        <v>511000</v>
      </c>
      <c r="F144" s="60">
        <v>15399210.9</v>
      </c>
    </row>
    <row r="145" spans="1:9" ht="16.899999999999999" customHeight="1">
      <c r="A145" s="4" t="s">
        <v>15</v>
      </c>
      <c r="E145" s="7">
        <v>512000</v>
      </c>
      <c r="F145" s="59">
        <v>565461.67000000004</v>
      </c>
    </row>
    <row r="146" spans="1:9" ht="16.899999999999999" customHeight="1">
      <c r="A146" s="4" t="s">
        <v>16</v>
      </c>
      <c r="E146" s="7">
        <v>522000</v>
      </c>
      <c r="F146" s="59">
        <v>1615259</v>
      </c>
    </row>
    <row r="147" spans="1:9" ht="16.899999999999999" customHeight="1">
      <c r="A147" s="4" t="s">
        <v>90</v>
      </c>
      <c r="E147" s="54">
        <v>543000</v>
      </c>
      <c r="F147" s="60"/>
    </row>
    <row r="148" spans="1:9" ht="21.6" customHeight="1" thickBot="1">
      <c r="A148" s="4" t="s">
        <v>99</v>
      </c>
      <c r="E148" s="7">
        <v>321121</v>
      </c>
      <c r="F148" s="60">
        <v>1962127.13</v>
      </c>
    </row>
    <row r="149" spans="1:9" ht="16.899999999999999" customHeight="1" thickBot="1">
      <c r="A149" s="10" t="s">
        <v>1</v>
      </c>
      <c r="B149" s="11"/>
      <c r="C149" s="11"/>
      <c r="D149" s="11"/>
      <c r="E149" s="33" t="s">
        <v>17</v>
      </c>
      <c r="F149" s="84">
        <f>SUM(F126:F148)</f>
        <v>37430813.850000001</v>
      </c>
    </row>
    <row r="150" spans="1:9" ht="16.899999999999999" customHeight="1">
      <c r="F150" s="5"/>
    </row>
    <row r="151" spans="1:9" ht="16.899999999999999" customHeight="1">
      <c r="F151" s="5"/>
    </row>
    <row r="152" spans="1:9" ht="16.899999999999999" customHeight="1">
      <c r="A152" s="4" t="s">
        <v>18</v>
      </c>
      <c r="E152" s="7" t="s">
        <v>2</v>
      </c>
      <c r="F152" s="83" t="s">
        <v>101</v>
      </c>
    </row>
    <row r="153" spans="1:9" ht="16.899999999999999" customHeight="1">
      <c r="A153" s="7"/>
      <c r="B153" s="7"/>
      <c r="C153" s="7"/>
      <c r="F153" s="60"/>
    </row>
    <row r="154" spans="1:9" ht="16.899999999999999" customHeight="1">
      <c r="A154" s="7" t="s">
        <v>43</v>
      </c>
      <c r="B154" s="7"/>
      <c r="C154" s="7"/>
      <c r="E154" s="7">
        <v>741000</v>
      </c>
      <c r="F154" s="59"/>
    </row>
    <row r="155" spans="1:9" ht="16.899999999999999" customHeight="1">
      <c r="A155" s="4" t="s">
        <v>40</v>
      </c>
      <c r="E155" s="7">
        <v>742000</v>
      </c>
      <c r="F155" s="59">
        <v>4348351.55</v>
      </c>
    </row>
    <row r="156" spans="1:9" ht="16.899999999999999" customHeight="1">
      <c r="A156" s="4" t="s">
        <v>20</v>
      </c>
      <c r="E156" s="7">
        <v>745000</v>
      </c>
      <c r="F156" s="59">
        <v>18000.07</v>
      </c>
      <c r="I156" s="73"/>
    </row>
    <row r="157" spans="1:9" ht="16.899999999999999" customHeight="1">
      <c r="A157" s="4" t="s">
        <v>41</v>
      </c>
      <c r="E157" s="7">
        <v>771000</v>
      </c>
      <c r="F157" s="59"/>
      <c r="I157" s="73"/>
    </row>
    <row r="158" spans="1:9" ht="16.899999999999999" customHeight="1">
      <c r="A158" s="4" t="s">
        <v>81</v>
      </c>
      <c r="E158" s="7">
        <v>781000</v>
      </c>
      <c r="F158" s="59">
        <v>18188720</v>
      </c>
    </row>
    <row r="159" spans="1:9" ht="16.899999999999999" customHeight="1">
      <c r="A159" s="4" t="s">
        <v>42</v>
      </c>
      <c r="E159" s="7">
        <v>791000</v>
      </c>
      <c r="F159" s="59"/>
    </row>
    <row r="160" spans="1:9" ht="16.899999999999999" customHeight="1">
      <c r="A160" s="4" t="s">
        <v>85</v>
      </c>
      <c r="E160" s="7">
        <v>811000</v>
      </c>
      <c r="F160" s="59"/>
    </row>
    <row r="161" spans="1:9" ht="16.899999999999999" customHeight="1">
      <c r="A161" s="4" t="s">
        <v>45</v>
      </c>
      <c r="E161" s="7">
        <v>812000</v>
      </c>
      <c r="F161" s="59"/>
    </row>
    <row r="162" spans="1:9" ht="16.899999999999999" customHeight="1">
      <c r="A162" s="4" t="s">
        <v>91</v>
      </c>
      <c r="E162" s="7">
        <v>813000</v>
      </c>
      <c r="F162" s="59"/>
    </row>
    <row r="163" spans="1:9" ht="16.899999999999999" customHeight="1">
      <c r="A163" s="4" t="s">
        <v>25</v>
      </c>
      <c r="E163" s="7">
        <v>822000</v>
      </c>
      <c r="F163" s="59">
        <v>19832085.989999998</v>
      </c>
    </row>
    <row r="164" spans="1:9" ht="19.149999999999999" customHeight="1">
      <c r="A164" s="4" t="s">
        <v>46</v>
      </c>
      <c r="E164" s="7">
        <v>823000</v>
      </c>
      <c r="F164" s="59"/>
    </row>
    <row r="165" spans="1:9" ht="18" customHeight="1">
      <c r="A165" s="4" t="s">
        <v>99</v>
      </c>
      <c r="E165" s="58">
        <v>321121</v>
      </c>
      <c r="F165" s="59">
        <v>488582.5</v>
      </c>
      <c r="I165" s="99"/>
    </row>
    <row r="166" spans="1:9" ht="13.15" customHeight="1" thickBot="1">
      <c r="F166" s="60"/>
      <c r="I166" s="99"/>
    </row>
    <row r="167" spans="1:9" ht="16.899999999999999" customHeight="1" thickBot="1">
      <c r="A167" s="10" t="s">
        <v>18</v>
      </c>
      <c r="B167" s="11"/>
      <c r="C167" s="11"/>
      <c r="D167" s="11"/>
      <c r="E167" s="33" t="s">
        <v>17</v>
      </c>
      <c r="F167" s="84">
        <f>SUM(F154:F165)</f>
        <v>42875740.109999999</v>
      </c>
    </row>
    <row r="168" spans="1:9" ht="10.15" customHeight="1">
      <c r="A168" s="8"/>
      <c r="B168" s="8"/>
      <c r="C168" s="8"/>
      <c r="D168" s="8"/>
      <c r="E168" s="34"/>
      <c r="F168" s="5"/>
    </row>
    <row r="169" spans="1:9" ht="16.899999999999999" customHeight="1">
      <c r="A169" s="8"/>
      <c r="B169" s="8"/>
      <c r="C169" s="8"/>
      <c r="D169" s="8"/>
      <c r="E169" s="34"/>
      <c r="F169" s="5"/>
    </row>
    <row r="170" spans="1:9" ht="10.9" customHeight="1">
      <c r="A170" s="8"/>
      <c r="B170" s="8"/>
      <c r="C170" s="8"/>
      <c r="D170" s="8"/>
      <c r="E170" s="34"/>
      <c r="F170" s="5"/>
    </row>
    <row r="171" spans="1:9" ht="16.899999999999999" customHeight="1">
      <c r="A171" s="8"/>
      <c r="B171" s="8"/>
      <c r="C171" s="8"/>
      <c r="D171" s="8"/>
      <c r="E171" s="34"/>
      <c r="F171" s="5"/>
    </row>
    <row r="172" spans="1:9" ht="16.899999999999999" customHeight="1">
      <c r="A172" s="8"/>
      <c r="B172" s="8"/>
      <c r="C172" s="8"/>
      <c r="D172" s="8"/>
      <c r="E172" s="34"/>
      <c r="F172" s="5"/>
    </row>
    <row r="173" spans="1:9" ht="22.15" customHeight="1">
      <c r="F173" s="6" t="s">
        <v>102</v>
      </c>
    </row>
    <row r="174" spans="1:9" ht="22.15" customHeight="1">
      <c r="A174" s="4" t="s">
        <v>26</v>
      </c>
      <c r="F174" s="5">
        <f>F167:F167</f>
        <v>42875740.109999999</v>
      </c>
    </row>
    <row r="175" spans="1:9" ht="18.600000000000001" customHeight="1">
      <c r="A175" s="4" t="s">
        <v>27</v>
      </c>
      <c r="F175" s="5">
        <f>F149</f>
        <v>37430813.850000001</v>
      </c>
    </row>
    <row r="176" spans="1:9" ht="13.15" customHeight="1">
      <c r="F176" s="5"/>
    </row>
    <row r="177" spans="1:9" s="41" customFormat="1" ht="22.15" customHeight="1">
      <c r="A177" s="38"/>
      <c r="B177" s="4"/>
      <c r="C177" s="4"/>
      <c r="D177" s="4"/>
      <c r="E177" s="7"/>
      <c r="F177" s="5"/>
      <c r="I177" s="69"/>
    </row>
    <row r="178" spans="1:9" ht="16.899999999999999" customHeight="1">
      <c r="A178" s="41" t="s">
        <v>28</v>
      </c>
      <c r="B178" s="41"/>
      <c r="C178" s="41"/>
      <c r="D178" s="41"/>
      <c r="E178" s="44"/>
      <c r="F178" s="51">
        <f>F174-F175+F176-F177</f>
        <v>5444926.2599999979</v>
      </c>
    </row>
    <row r="179" spans="1:9" ht="16.899999999999999" customHeight="1">
      <c r="F179" s="5"/>
    </row>
    <row r="180" spans="1:9" ht="16.899999999999999" customHeight="1">
      <c r="F180" s="5"/>
    </row>
    <row r="181" spans="1:9" ht="17.100000000000001" customHeight="1">
      <c r="F181" s="5"/>
    </row>
    <row r="182" spans="1:9" ht="17.100000000000001" customHeight="1">
      <c r="F182" s="5"/>
    </row>
  </sheetData>
  <mergeCells count="7">
    <mergeCell ref="I165:I166"/>
    <mergeCell ref="A119:F119"/>
    <mergeCell ref="A120:F120"/>
    <mergeCell ref="A1:F1"/>
    <mergeCell ref="A2:F2"/>
    <mergeCell ref="A62:F62"/>
    <mergeCell ref="A63:F63"/>
  </mergeCells>
  <phoneticPr fontId="0" type="noConversion"/>
  <pageMargins left="1.0629921259842521" right="0.51181102362204722" top="0.59055118110236227" bottom="0.59055118110236227" header="0.51181102362204722" footer="0.51181102362204722"/>
  <pageSetup orientation="landscape" r:id="rId1"/>
  <headerFooter alignWithMargins="0"/>
  <rowBreaks count="6" manualBreakCount="6">
    <brk id="33" max="5" man="1"/>
    <brk id="60" max="5" man="1"/>
    <brk id="93" max="5" man="1"/>
    <brk id="117" max="5" man="1"/>
    <brk id="149" max="5" man="1"/>
    <brk id="18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opLeftCell="A76" workbookViewId="0">
      <selection activeCell="A65" sqref="A65"/>
    </sheetView>
  </sheetViews>
  <sheetFormatPr defaultColWidth="9.140625" defaultRowHeight="17.100000000000001" customHeight="1"/>
  <cols>
    <col min="1" max="3" width="9.140625" style="4"/>
    <col min="4" max="4" width="27.5703125" style="4" customWidth="1"/>
    <col min="5" max="5" width="19.140625" style="7" customWidth="1"/>
    <col min="6" max="6" width="37.5703125" style="3" customWidth="1"/>
    <col min="7" max="7" width="18.42578125" style="55" customWidth="1"/>
    <col min="8" max="8" width="9.140625" style="3"/>
    <col min="9" max="9" width="17" style="55" customWidth="1"/>
    <col min="10" max="16384" width="9.140625" style="3"/>
  </cols>
  <sheetData>
    <row r="1" spans="1:9" ht="9" customHeight="1">
      <c r="A1" s="3"/>
      <c r="B1" s="3"/>
      <c r="C1" s="3"/>
      <c r="D1" s="3"/>
      <c r="E1" s="29"/>
    </row>
    <row r="2" spans="1:9" ht="24" customHeight="1">
      <c r="A2" s="102" t="s">
        <v>49</v>
      </c>
      <c r="B2" s="102"/>
      <c r="C2" s="102"/>
      <c r="D2" s="102"/>
      <c r="E2" s="102"/>
      <c r="F2" s="102"/>
    </row>
    <row r="3" spans="1:9" ht="24" customHeight="1">
      <c r="A3" s="102" t="s">
        <v>104</v>
      </c>
      <c r="B3" s="102"/>
      <c r="C3" s="102"/>
      <c r="D3" s="102"/>
      <c r="E3" s="102"/>
      <c r="F3" s="102"/>
    </row>
    <row r="4" spans="1:9" s="16" customFormat="1" ht="8.4499999999999993" customHeight="1">
      <c r="E4" s="20"/>
      <c r="G4" s="18"/>
      <c r="I4" s="18"/>
    </row>
    <row r="5" spans="1:9" s="26" customFormat="1" ht="15.95" customHeight="1">
      <c r="A5" s="103" t="s">
        <v>1</v>
      </c>
      <c r="B5" s="103"/>
      <c r="C5" s="103"/>
      <c r="D5" s="25"/>
      <c r="E5" s="30" t="s">
        <v>2</v>
      </c>
      <c r="F5" s="83" t="s">
        <v>101</v>
      </c>
      <c r="G5" s="28"/>
      <c r="I5" s="28"/>
    </row>
    <row r="6" spans="1:9" s="16" customFormat="1" ht="7.9" customHeight="1">
      <c r="A6" s="20"/>
      <c r="B6" s="20"/>
      <c r="C6" s="20"/>
      <c r="D6" s="19"/>
      <c r="E6" s="21"/>
      <c r="F6" s="64"/>
      <c r="G6" s="18"/>
      <c r="I6" s="18"/>
    </row>
    <row r="7" spans="1:9" s="16" customFormat="1" ht="16.149999999999999" customHeight="1">
      <c r="A7" s="19" t="s">
        <v>3</v>
      </c>
      <c r="B7" s="19"/>
      <c r="C7" s="19"/>
      <c r="D7" s="19"/>
      <c r="E7" s="21">
        <v>411000</v>
      </c>
      <c r="F7" s="88">
        <v>250497767.05000001</v>
      </c>
      <c r="G7" s="62"/>
      <c r="I7" s="18"/>
    </row>
    <row r="8" spans="1:9" s="16" customFormat="1" ht="16.149999999999999" customHeight="1">
      <c r="A8" s="19" t="s">
        <v>4</v>
      </c>
      <c r="B8" s="19"/>
      <c r="C8" s="19"/>
      <c r="D8" s="19"/>
      <c r="E8" s="21">
        <v>412000</v>
      </c>
      <c r="F8" s="88">
        <v>44838849.710000001</v>
      </c>
      <c r="G8" s="62"/>
      <c r="I8" s="18"/>
    </row>
    <row r="9" spans="1:9" s="16" customFormat="1" ht="16.149999999999999" customHeight="1">
      <c r="A9" s="19" t="s">
        <v>5</v>
      </c>
      <c r="B9" s="19"/>
      <c r="C9" s="19"/>
      <c r="D9" s="19"/>
      <c r="E9" s="21">
        <v>413000</v>
      </c>
      <c r="F9" s="88">
        <v>252000</v>
      </c>
      <c r="G9" s="62"/>
      <c r="I9" s="18"/>
    </row>
    <row r="10" spans="1:9" s="16" customFormat="1" ht="16.149999999999999" customHeight="1">
      <c r="A10" s="4" t="s">
        <v>86</v>
      </c>
      <c r="B10" s="19"/>
      <c r="C10" s="19"/>
      <c r="D10" s="19"/>
      <c r="E10" s="21">
        <v>414000</v>
      </c>
      <c r="F10" s="88">
        <v>1579285.51</v>
      </c>
      <c r="G10" s="62"/>
      <c r="I10" s="18"/>
    </row>
    <row r="11" spans="1:9" s="16" customFormat="1" ht="16.149999999999999" customHeight="1">
      <c r="A11" s="4" t="s">
        <v>87</v>
      </c>
      <c r="B11" s="19"/>
      <c r="C11" s="19"/>
      <c r="D11" s="19"/>
      <c r="E11" s="21">
        <v>415000</v>
      </c>
      <c r="F11" s="88">
        <v>8389297.0600000005</v>
      </c>
      <c r="G11" s="62"/>
      <c r="I11" s="18"/>
    </row>
    <row r="12" spans="1:9" s="16" customFormat="1" ht="16.149999999999999" customHeight="1">
      <c r="A12" s="4" t="s">
        <v>6</v>
      </c>
      <c r="B12" s="4"/>
      <c r="C12" s="4"/>
      <c r="D12" s="4"/>
      <c r="E12" s="7">
        <v>416000</v>
      </c>
      <c r="F12" s="88">
        <v>513411.29</v>
      </c>
      <c r="G12" s="62"/>
      <c r="I12" s="18"/>
    </row>
    <row r="13" spans="1:9" s="16" customFormat="1" ht="16.149999999999999" customHeight="1">
      <c r="A13" s="4" t="s">
        <v>88</v>
      </c>
      <c r="B13" s="19"/>
      <c r="C13" s="19"/>
      <c r="D13" s="19"/>
      <c r="E13" s="21">
        <v>421000</v>
      </c>
      <c r="F13" s="88">
        <v>25290087.829999998</v>
      </c>
      <c r="G13" s="62"/>
      <c r="I13" s="18"/>
    </row>
    <row r="14" spans="1:9" s="16" customFormat="1" ht="16.149999999999999" customHeight="1">
      <c r="A14" s="19" t="s">
        <v>7</v>
      </c>
      <c r="B14" s="19"/>
      <c r="C14" s="19"/>
      <c r="D14" s="19"/>
      <c r="E14" s="21">
        <v>422000</v>
      </c>
      <c r="F14" s="88">
        <v>15775329.07</v>
      </c>
      <c r="G14" s="62"/>
      <c r="I14" s="18"/>
    </row>
    <row r="15" spans="1:9" s="16" customFormat="1" ht="16.149999999999999" customHeight="1">
      <c r="A15" s="19" t="s">
        <v>8</v>
      </c>
      <c r="B15" s="19"/>
      <c r="C15" s="19"/>
      <c r="D15" s="19"/>
      <c r="E15" s="21">
        <v>423000</v>
      </c>
      <c r="F15" s="88">
        <v>42110883.399999999</v>
      </c>
      <c r="G15" s="62"/>
      <c r="I15" s="18"/>
    </row>
    <row r="16" spans="1:9" s="16" customFormat="1" ht="16.149999999999999" customHeight="1">
      <c r="A16" s="19" t="s">
        <v>9</v>
      </c>
      <c r="B16" s="19"/>
      <c r="C16" s="19"/>
      <c r="D16" s="19"/>
      <c r="E16" s="21">
        <v>424000</v>
      </c>
      <c r="F16" s="88">
        <v>54068817.43</v>
      </c>
      <c r="G16" s="62"/>
      <c r="I16" s="18"/>
    </row>
    <row r="17" spans="1:9" s="16" customFormat="1" ht="16.149999999999999" customHeight="1">
      <c r="A17" s="19" t="s">
        <v>31</v>
      </c>
      <c r="B17" s="19"/>
      <c r="C17" s="19"/>
      <c r="D17" s="19"/>
      <c r="E17" s="21">
        <v>425000</v>
      </c>
      <c r="F17" s="88">
        <v>3868762.33</v>
      </c>
      <c r="G17" s="62"/>
      <c r="I17" s="18"/>
    </row>
    <row r="18" spans="1:9" s="16" customFormat="1" ht="16.149999999999999" customHeight="1">
      <c r="A18" s="19" t="s">
        <v>11</v>
      </c>
      <c r="B18" s="19"/>
      <c r="C18" s="19"/>
      <c r="D18" s="19"/>
      <c r="E18" s="21">
        <v>426000</v>
      </c>
      <c r="F18" s="88">
        <v>4530380.6900000004</v>
      </c>
      <c r="G18" s="62"/>
      <c r="I18" s="18"/>
    </row>
    <row r="19" spans="1:9" s="16" customFormat="1" ht="16.149999999999999" customHeight="1">
      <c r="A19" s="19" t="s">
        <v>50</v>
      </c>
      <c r="B19" s="19"/>
      <c r="C19" s="19"/>
      <c r="D19" s="19"/>
      <c r="E19" s="21">
        <v>431000</v>
      </c>
      <c r="F19" s="88"/>
      <c r="G19" s="62"/>
      <c r="I19" s="18"/>
    </row>
    <row r="20" spans="1:9" s="16" customFormat="1" ht="16.149999999999999" customHeight="1">
      <c r="A20" s="19" t="s">
        <v>13</v>
      </c>
      <c r="B20" s="19"/>
      <c r="C20" s="19"/>
      <c r="D20" s="19"/>
      <c r="E20" s="21">
        <v>444000</v>
      </c>
      <c r="F20" s="88">
        <v>7034.66</v>
      </c>
      <c r="G20" s="62"/>
      <c r="I20" s="18"/>
    </row>
    <row r="21" spans="1:9" s="16" customFormat="1" ht="16.149999999999999" customHeight="1">
      <c r="A21" s="52" t="s">
        <v>93</v>
      </c>
      <c r="B21" s="52"/>
      <c r="C21" s="52"/>
      <c r="D21" s="52"/>
      <c r="E21" s="63">
        <v>472000</v>
      </c>
      <c r="F21" s="88">
        <v>12300</v>
      </c>
      <c r="G21" s="62"/>
      <c r="I21" s="18"/>
    </row>
    <row r="22" spans="1:9" s="16" customFormat="1" ht="16.149999999999999" customHeight="1">
      <c r="A22" s="19" t="s">
        <v>51</v>
      </c>
      <c r="B22" s="19"/>
      <c r="C22" s="19"/>
      <c r="D22" s="19"/>
      <c r="E22" s="21">
        <v>481000</v>
      </c>
      <c r="F22" s="88"/>
      <c r="G22" s="62"/>
      <c r="I22" s="18"/>
    </row>
    <row r="23" spans="1:9" s="16" customFormat="1" ht="16.149999999999999" customHeight="1">
      <c r="A23" s="4" t="s">
        <v>89</v>
      </c>
      <c r="B23" s="19"/>
      <c r="C23" s="19"/>
      <c r="D23" s="19"/>
      <c r="E23" s="21">
        <v>482000</v>
      </c>
      <c r="F23" s="88">
        <v>129376.37</v>
      </c>
      <c r="G23" s="62"/>
      <c r="I23" s="18"/>
    </row>
    <row r="24" spans="1:9" s="16" customFormat="1" ht="16.149999999999999" customHeight="1">
      <c r="A24" s="19" t="s">
        <v>52</v>
      </c>
      <c r="B24" s="19"/>
      <c r="C24" s="19"/>
      <c r="D24" s="19"/>
      <c r="E24" s="21">
        <v>483000</v>
      </c>
      <c r="F24" s="79"/>
      <c r="G24" s="62"/>
      <c r="I24" s="22"/>
    </row>
    <row r="25" spans="1:9" s="16" customFormat="1" ht="16.149999999999999" customHeight="1">
      <c r="A25" s="64" t="s">
        <v>94</v>
      </c>
      <c r="B25" s="65"/>
      <c r="C25" s="65"/>
      <c r="D25" s="65"/>
      <c r="E25" s="66">
        <v>485000</v>
      </c>
      <c r="F25" s="88"/>
      <c r="G25" s="62"/>
      <c r="I25" s="22">
        <v>100701.64</v>
      </c>
    </row>
    <row r="26" spans="1:9" s="16" customFormat="1" ht="16.149999999999999" customHeight="1">
      <c r="A26" s="19" t="s">
        <v>53</v>
      </c>
      <c r="B26" s="19"/>
      <c r="C26" s="19"/>
      <c r="D26" s="19"/>
      <c r="E26" s="21">
        <v>511000</v>
      </c>
      <c r="F26" s="88">
        <v>5237945.6900000004</v>
      </c>
      <c r="G26" s="62"/>
      <c r="I26" s="22">
        <v>3200950.41</v>
      </c>
    </row>
    <row r="27" spans="1:9" s="16" customFormat="1" ht="16.149999999999999" customHeight="1">
      <c r="A27" s="19" t="s">
        <v>54</v>
      </c>
      <c r="B27" s="19"/>
      <c r="C27" s="19"/>
      <c r="D27" s="19"/>
      <c r="E27" s="21">
        <v>512000</v>
      </c>
      <c r="F27" s="88">
        <v>7918404.5099999998</v>
      </c>
      <c r="G27" s="62"/>
      <c r="I27" s="22">
        <f>SUM(I25:I26)</f>
        <v>3301652.0500000003</v>
      </c>
    </row>
    <row r="28" spans="1:9" s="16" customFormat="1" ht="16.149999999999999" customHeight="1">
      <c r="A28" s="19" t="s">
        <v>55</v>
      </c>
      <c r="B28" s="19"/>
      <c r="C28" s="19"/>
      <c r="D28" s="19"/>
      <c r="E28" s="21">
        <v>513000</v>
      </c>
      <c r="F28" s="88"/>
      <c r="G28" s="62"/>
      <c r="I28" s="22"/>
    </row>
    <row r="29" spans="1:9" s="16" customFormat="1" ht="16.149999999999999" customHeight="1">
      <c r="A29" s="19" t="s">
        <v>80</v>
      </c>
      <c r="B29" s="19"/>
      <c r="C29" s="19"/>
      <c r="D29" s="19"/>
      <c r="E29" s="21">
        <v>515000</v>
      </c>
      <c r="F29" s="88">
        <v>607373.74</v>
      </c>
      <c r="G29" s="62"/>
      <c r="I29" s="22"/>
    </row>
    <row r="30" spans="1:9" s="16" customFormat="1" ht="16.149999999999999" customHeight="1">
      <c r="A30" s="4" t="s">
        <v>16</v>
      </c>
      <c r="B30" s="4"/>
      <c r="C30" s="4"/>
      <c r="D30" s="4"/>
      <c r="E30" s="7">
        <v>522000</v>
      </c>
      <c r="F30" s="88">
        <v>7329.6</v>
      </c>
      <c r="G30" s="62"/>
      <c r="I30" s="18"/>
    </row>
    <row r="31" spans="1:9" s="16" customFormat="1" ht="16.149999999999999" customHeight="1">
      <c r="A31" s="19" t="s">
        <v>32</v>
      </c>
      <c r="B31" s="19"/>
      <c r="C31" s="19"/>
      <c r="D31" s="19"/>
      <c r="E31" s="21">
        <v>523000</v>
      </c>
      <c r="F31" s="88">
        <v>100000</v>
      </c>
      <c r="G31" s="62"/>
      <c r="I31" s="18"/>
    </row>
    <row r="32" spans="1:9" s="16" customFormat="1" ht="16.149999999999999" customHeight="1">
      <c r="A32" s="4" t="s">
        <v>99</v>
      </c>
      <c r="B32" s="19"/>
      <c r="C32" s="19"/>
      <c r="D32" s="19"/>
      <c r="E32" s="21">
        <v>321121</v>
      </c>
      <c r="F32" s="89">
        <v>3301652.0500000003</v>
      </c>
      <c r="G32" s="62"/>
      <c r="I32" s="18"/>
    </row>
    <row r="33" spans="1:9" s="16" customFormat="1" ht="16.149999999999999" customHeight="1" thickBot="1">
      <c r="A33" s="19"/>
      <c r="B33" s="19"/>
      <c r="C33" s="19"/>
      <c r="D33" s="19"/>
      <c r="E33" s="21"/>
      <c r="F33" s="64"/>
      <c r="G33" s="62"/>
      <c r="I33" s="18"/>
    </row>
    <row r="34" spans="1:9" s="16" customFormat="1" ht="16.149999999999999" customHeight="1" thickBot="1">
      <c r="A34" s="23" t="s">
        <v>1</v>
      </c>
      <c r="B34" s="24"/>
      <c r="C34" s="24"/>
      <c r="D34" s="24"/>
      <c r="E34" s="31" t="s">
        <v>17</v>
      </c>
      <c r="F34" s="90">
        <f t="shared" ref="F34" si="0">SUM(F7:F33)</f>
        <v>469036287.99000001</v>
      </c>
      <c r="G34" s="18"/>
      <c r="I34" s="18"/>
    </row>
    <row r="35" spans="1:9" s="16" customFormat="1" ht="16.899999999999999" customHeight="1">
      <c r="A35" s="19"/>
      <c r="B35" s="19"/>
      <c r="C35" s="19"/>
      <c r="D35" s="19"/>
      <c r="E35" s="21"/>
      <c r="G35" s="18"/>
      <c r="I35" s="18"/>
    </row>
    <row r="36" spans="1:9" s="16" customFormat="1" ht="16.899999999999999" customHeight="1">
      <c r="E36" s="20"/>
      <c r="G36" s="18"/>
      <c r="I36" s="18"/>
    </row>
    <row r="37" spans="1:9" s="16" customFormat="1" ht="16.899999999999999" customHeight="1">
      <c r="A37" s="104"/>
      <c r="B37" s="104"/>
      <c r="C37" s="104"/>
      <c r="D37" s="104"/>
      <c r="E37" s="104"/>
      <c r="G37" s="18"/>
      <c r="I37" s="18"/>
    </row>
    <row r="38" spans="1:9" s="26" customFormat="1" ht="16.899999999999999" customHeight="1">
      <c r="A38" s="26" t="s">
        <v>18</v>
      </c>
      <c r="E38" s="30" t="s">
        <v>2</v>
      </c>
      <c r="F38" s="83" t="s">
        <v>101</v>
      </c>
      <c r="G38" s="28"/>
      <c r="I38" s="28"/>
    </row>
    <row r="39" spans="1:9" s="16" customFormat="1" ht="16.899999999999999" customHeight="1">
      <c r="E39" s="20"/>
      <c r="F39" s="64"/>
      <c r="G39" s="18"/>
      <c r="I39" s="18"/>
    </row>
    <row r="40" spans="1:9" s="16" customFormat="1" ht="16.899999999999999" customHeight="1">
      <c r="A40" s="16" t="s">
        <v>82</v>
      </c>
      <c r="E40" s="20">
        <v>731000</v>
      </c>
      <c r="F40" s="91"/>
      <c r="G40" s="18"/>
      <c r="I40" s="18"/>
    </row>
    <row r="41" spans="1:9" s="16" customFormat="1" ht="16.899999999999999" customHeight="1">
      <c r="A41" s="16" t="s">
        <v>83</v>
      </c>
      <c r="E41" s="20">
        <v>732000</v>
      </c>
      <c r="F41" s="92">
        <v>5200578.67</v>
      </c>
      <c r="G41" s="18"/>
      <c r="I41" s="18"/>
    </row>
    <row r="42" spans="1:9" s="16" customFormat="1" ht="16.899999999999999" customHeight="1">
      <c r="A42" s="16" t="s">
        <v>57</v>
      </c>
      <c r="E42" s="20">
        <v>733000</v>
      </c>
      <c r="F42" s="91">
        <v>3500000</v>
      </c>
      <c r="G42" s="67"/>
      <c r="I42" s="18"/>
    </row>
    <row r="43" spans="1:9" s="16" customFormat="1" ht="16.899999999999999" customHeight="1">
      <c r="A43" s="16" t="s">
        <v>58</v>
      </c>
      <c r="E43" s="20">
        <v>741000</v>
      </c>
      <c r="F43" s="91"/>
      <c r="G43" s="67"/>
      <c r="I43" s="18"/>
    </row>
    <row r="44" spans="1:9" s="16" customFormat="1" ht="16.899999999999999" customHeight="1">
      <c r="A44" s="16" t="s">
        <v>34</v>
      </c>
      <c r="E44" s="20">
        <v>742000</v>
      </c>
      <c r="F44" s="91">
        <v>119798896.44</v>
      </c>
      <c r="G44" s="18"/>
      <c r="I44" s="82"/>
    </row>
    <row r="45" spans="1:9" s="16" customFormat="1" ht="16.899999999999999" customHeight="1">
      <c r="A45" s="16" t="s">
        <v>59</v>
      </c>
      <c r="E45" s="20">
        <v>744000</v>
      </c>
      <c r="F45" s="91">
        <v>1600000</v>
      </c>
      <c r="G45" s="73"/>
      <c r="I45" s="18"/>
    </row>
    <row r="46" spans="1:9" s="16" customFormat="1" ht="16.899999999999999" customHeight="1">
      <c r="A46" s="16" t="s">
        <v>60</v>
      </c>
      <c r="E46" s="20">
        <v>745000</v>
      </c>
      <c r="F46" s="91">
        <v>10000</v>
      </c>
      <c r="G46" s="18"/>
      <c r="I46" s="18"/>
    </row>
    <row r="47" spans="1:9" s="16" customFormat="1" ht="16.899999999999999" customHeight="1">
      <c r="A47" s="16" t="s">
        <v>61</v>
      </c>
      <c r="E47" s="20">
        <v>771000</v>
      </c>
      <c r="F47" s="91">
        <v>0.85</v>
      </c>
      <c r="G47" s="18"/>
      <c r="I47" s="18"/>
    </row>
    <row r="48" spans="1:9" s="16" customFormat="1" ht="16.899999999999999" customHeight="1">
      <c r="A48" s="16" t="s">
        <v>62</v>
      </c>
      <c r="E48" s="20">
        <v>772000</v>
      </c>
      <c r="F48" s="91">
        <v>106349.36</v>
      </c>
      <c r="G48" s="18"/>
      <c r="I48" s="18"/>
    </row>
    <row r="49" spans="1:9" s="16" customFormat="1" ht="16.899999999999999" customHeight="1">
      <c r="A49" s="16" t="s">
        <v>63</v>
      </c>
      <c r="E49" s="20">
        <v>781000</v>
      </c>
      <c r="F49" s="91">
        <v>67739971.010000005</v>
      </c>
      <c r="G49" s="18"/>
      <c r="I49" s="18"/>
    </row>
    <row r="50" spans="1:9" s="16" customFormat="1" ht="16.899999999999999" customHeight="1">
      <c r="A50" s="16" t="s">
        <v>64</v>
      </c>
      <c r="E50" s="20">
        <v>791000</v>
      </c>
      <c r="F50" s="91">
        <v>268460896.56</v>
      </c>
      <c r="G50" s="18"/>
      <c r="I50" s="18"/>
    </row>
    <row r="51" spans="1:9" s="16" customFormat="1" ht="16.899999999999999" customHeight="1">
      <c r="A51" s="16" t="s">
        <v>65</v>
      </c>
      <c r="E51" s="20">
        <v>811000</v>
      </c>
      <c r="F51" s="91"/>
      <c r="G51" s="18"/>
      <c r="I51" s="18"/>
    </row>
    <row r="52" spans="1:9" s="16" customFormat="1" ht="16.899999999999999" customHeight="1">
      <c r="A52" s="16" t="s">
        <v>66</v>
      </c>
      <c r="E52" s="20">
        <v>812000</v>
      </c>
      <c r="F52" s="91"/>
      <c r="G52" s="18"/>
      <c r="I52" s="18"/>
    </row>
    <row r="53" spans="1:9" s="16" customFormat="1" ht="16.899999999999999" customHeight="1">
      <c r="A53" s="16" t="s">
        <v>67</v>
      </c>
      <c r="E53" s="20">
        <v>813000</v>
      </c>
      <c r="F53" s="91"/>
      <c r="G53" s="18"/>
      <c r="I53" s="18"/>
    </row>
    <row r="54" spans="1:9" s="16" customFormat="1" ht="16.899999999999999" customHeight="1">
      <c r="A54" s="16" t="s">
        <v>68</v>
      </c>
      <c r="E54" s="20">
        <v>822000</v>
      </c>
      <c r="F54" s="91">
        <v>2513755.2000000002</v>
      </c>
      <c r="G54" s="18"/>
      <c r="I54" s="18"/>
    </row>
    <row r="55" spans="1:9" s="16" customFormat="1" ht="16.899999999999999" customHeight="1">
      <c r="A55" s="16" t="s">
        <v>69</v>
      </c>
      <c r="E55" s="20">
        <v>823000</v>
      </c>
      <c r="F55" s="91">
        <v>189375</v>
      </c>
      <c r="G55" s="18"/>
      <c r="I55" s="18"/>
    </row>
    <row r="56" spans="1:9" s="16" customFormat="1" ht="1.1499999999999999" customHeight="1">
      <c r="E56" s="20"/>
      <c r="F56" s="59"/>
      <c r="G56" s="18"/>
      <c r="I56" s="18"/>
    </row>
    <row r="57" spans="1:9" s="16" customFormat="1" ht="16.899999999999999" customHeight="1" thickBot="1">
      <c r="A57" s="4" t="s">
        <v>99</v>
      </c>
      <c r="B57" s="19"/>
      <c r="C57" s="19"/>
      <c r="D57" s="19"/>
      <c r="E57" s="21">
        <v>321121</v>
      </c>
      <c r="F57" s="64">
        <v>7078579.96</v>
      </c>
      <c r="G57" s="18"/>
      <c r="I57" s="18"/>
    </row>
    <row r="58" spans="1:9" s="16" customFormat="1" ht="21.6" customHeight="1" thickBot="1">
      <c r="A58" s="23" t="s">
        <v>18</v>
      </c>
      <c r="B58" s="24"/>
      <c r="C58" s="24"/>
      <c r="D58" s="24"/>
      <c r="E58" s="31" t="s">
        <v>17</v>
      </c>
      <c r="F58" s="93">
        <f>SUM(F40:F57)</f>
        <v>476198403.04999995</v>
      </c>
      <c r="G58" s="18"/>
      <c r="I58" s="18"/>
    </row>
    <row r="59" spans="1:9" s="16" customFormat="1" ht="16.899999999999999" customHeight="1">
      <c r="A59" s="19"/>
      <c r="B59" s="19"/>
      <c r="C59" s="19"/>
      <c r="D59" s="19"/>
      <c r="E59" s="21"/>
      <c r="G59" s="18"/>
      <c r="I59" s="18"/>
    </row>
    <row r="60" spans="1:9" s="16" customFormat="1" ht="16.899999999999999" customHeight="1">
      <c r="A60" s="19"/>
      <c r="B60" s="19"/>
      <c r="C60" s="19"/>
      <c r="D60" s="19"/>
      <c r="E60" s="21"/>
      <c r="F60" s="6" t="s">
        <v>102</v>
      </c>
      <c r="G60" s="107"/>
      <c r="H60" s="107"/>
      <c r="I60" s="18"/>
    </row>
    <row r="61" spans="1:9" s="16" customFormat="1" ht="22.15" customHeight="1">
      <c r="A61" s="19" t="s">
        <v>26</v>
      </c>
      <c r="B61" s="19"/>
      <c r="C61" s="19"/>
      <c r="D61" s="19"/>
      <c r="E61" s="21"/>
      <c r="F61" s="17">
        <f>F58</f>
        <v>476198403.04999995</v>
      </c>
      <c r="G61" s="107"/>
      <c r="H61" s="107"/>
      <c r="I61" s="18"/>
    </row>
    <row r="62" spans="1:9" s="16" customFormat="1" ht="22.15" customHeight="1">
      <c r="A62" s="19" t="s">
        <v>27</v>
      </c>
      <c r="B62" s="19"/>
      <c r="C62" s="19"/>
      <c r="D62" s="19"/>
      <c r="E62" s="21"/>
      <c r="F62" s="17">
        <f>F34</f>
        <v>469036287.99000001</v>
      </c>
      <c r="G62" s="107"/>
      <c r="H62" s="107"/>
      <c r="I62" s="18"/>
    </row>
    <row r="63" spans="1:9" s="16" customFormat="1" ht="12.6" customHeight="1">
      <c r="A63" s="2"/>
      <c r="B63" s="19"/>
      <c r="C63" s="19"/>
      <c r="D63" s="19"/>
      <c r="E63" s="21"/>
      <c r="F63" s="17"/>
      <c r="G63" s="108"/>
      <c r="H63" s="108"/>
      <c r="I63" s="18"/>
    </row>
    <row r="64" spans="1:9" s="16" customFormat="1" ht="13.9" customHeight="1">
      <c r="B64" s="19"/>
      <c r="C64" s="19"/>
      <c r="D64" s="19"/>
      <c r="E64" s="21"/>
      <c r="F64" s="17"/>
      <c r="G64" s="106"/>
      <c r="H64" s="106"/>
      <c r="I64" s="18"/>
    </row>
    <row r="65" spans="1:9" s="26" customFormat="1" ht="22.15" customHeight="1">
      <c r="A65" s="41" t="s">
        <v>28</v>
      </c>
      <c r="B65" s="25"/>
      <c r="C65" s="25"/>
      <c r="D65" s="25"/>
      <c r="E65" s="30"/>
      <c r="F65" s="78">
        <f>F61-F62-F64+F63</f>
        <v>7162115.0599999428</v>
      </c>
      <c r="G65" s="28"/>
      <c r="I65" s="28"/>
    </row>
    <row r="66" spans="1:9" s="16" customFormat="1" ht="16.899999999999999" customHeight="1">
      <c r="A66" s="19"/>
      <c r="B66" s="19"/>
      <c r="C66" s="19"/>
      <c r="D66" s="19"/>
      <c r="E66" s="21"/>
      <c r="G66" s="18"/>
      <c r="I66" s="18"/>
    </row>
    <row r="67" spans="1:9" s="16" customFormat="1" ht="6" customHeight="1">
      <c r="E67" s="20"/>
      <c r="G67" s="18"/>
      <c r="I67" s="18"/>
    </row>
    <row r="68" spans="1:9" s="16" customFormat="1" ht="6" customHeight="1">
      <c r="E68" s="20"/>
      <c r="G68" s="18"/>
      <c r="I68" s="18"/>
    </row>
    <row r="69" spans="1:9" s="16" customFormat="1" ht="26.45" customHeight="1">
      <c r="A69" s="105" t="s">
        <v>98</v>
      </c>
      <c r="B69" s="105"/>
      <c r="C69" s="105"/>
      <c r="D69" s="105"/>
      <c r="E69" s="105"/>
      <c r="F69" s="105"/>
      <c r="G69" s="18"/>
      <c r="I69" s="18"/>
    </row>
    <row r="70" spans="1:9" s="27" customFormat="1" ht="27" customHeight="1">
      <c r="A70" s="100" t="s">
        <v>96</v>
      </c>
      <c r="B70" s="100"/>
      <c r="C70" s="100"/>
      <c r="D70" s="100"/>
      <c r="E70" s="100"/>
      <c r="F70" s="100"/>
      <c r="G70" s="56"/>
      <c r="I70" s="56"/>
    </row>
    <row r="71" spans="1:9" s="27" customFormat="1" ht="27" customHeight="1">
      <c r="A71" s="101" t="s">
        <v>103</v>
      </c>
      <c r="B71" s="101"/>
      <c r="C71" s="101"/>
      <c r="D71" s="101"/>
      <c r="E71" s="101"/>
      <c r="F71" s="101"/>
      <c r="G71" s="56"/>
      <c r="I71" s="56"/>
    </row>
    <row r="72" spans="1:9" s="16" customFormat="1" ht="7.9" customHeight="1">
      <c r="A72" s="71"/>
      <c r="B72" s="71"/>
      <c r="C72" s="71"/>
      <c r="D72" s="71"/>
      <c r="E72" s="71"/>
      <c r="F72" s="5"/>
      <c r="G72" s="18"/>
      <c r="I72" s="18"/>
    </row>
    <row r="73" spans="1:9" s="16" customFormat="1" ht="7.9" customHeight="1">
      <c r="A73" s="71"/>
      <c r="B73" s="71"/>
      <c r="C73" s="71"/>
      <c r="D73" s="71"/>
      <c r="E73" s="71"/>
      <c r="F73" s="5"/>
      <c r="G73" s="18"/>
      <c r="I73" s="18"/>
    </row>
    <row r="74" spans="1:9" s="16" customFormat="1" ht="7.9" customHeight="1">
      <c r="A74" s="4"/>
      <c r="B74" s="4"/>
      <c r="C74" s="4"/>
      <c r="D74" s="4"/>
      <c r="E74" s="71"/>
      <c r="F74" s="5"/>
      <c r="G74" s="18"/>
      <c r="I74" s="18"/>
    </row>
    <row r="75" spans="1:9" s="16" customFormat="1" ht="17.45" customHeight="1">
      <c r="A75" s="4" t="s">
        <v>1</v>
      </c>
      <c r="B75" s="4"/>
      <c r="C75" s="4"/>
      <c r="D75" s="4"/>
      <c r="E75" s="71" t="s">
        <v>2</v>
      </c>
      <c r="F75" s="94" t="s">
        <v>101</v>
      </c>
      <c r="G75" s="18"/>
      <c r="I75" s="18"/>
    </row>
    <row r="76" spans="1:9" s="26" customFormat="1" ht="17.100000000000001" customHeight="1">
      <c r="A76" s="4"/>
      <c r="B76" s="4"/>
      <c r="C76" s="4"/>
      <c r="D76" s="4"/>
      <c r="E76" s="71"/>
      <c r="F76" s="94"/>
      <c r="G76" s="28"/>
      <c r="I76" s="28"/>
    </row>
    <row r="77" spans="1:9" s="16" customFormat="1" ht="17.100000000000001" customHeight="1">
      <c r="A77" s="4" t="s">
        <v>3</v>
      </c>
      <c r="B77" s="4"/>
      <c r="C77" s="4"/>
      <c r="D77" s="4"/>
      <c r="E77" s="71">
        <v>411000</v>
      </c>
      <c r="F77" s="91"/>
      <c r="G77" s="18"/>
      <c r="I77" s="18"/>
    </row>
    <row r="78" spans="1:9" s="16" customFormat="1" ht="17.100000000000001" customHeight="1">
      <c r="A78" s="4" t="s">
        <v>4</v>
      </c>
      <c r="B78" s="4"/>
      <c r="C78" s="4"/>
      <c r="D78" s="4"/>
      <c r="E78" s="71">
        <v>412000</v>
      </c>
      <c r="F78" s="91"/>
      <c r="G78" s="18"/>
      <c r="I78" s="18"/>
    </row>
    <row r="79" spans="1:9" s="16" customFormat="1" ht="17.100000000000001" customHeight="1">
      <c r="A79" s="4" t="s">
        <v>5</v>
      </c>
      <c r="B79" s="4"/>
      <c r="C79" s="4"/>
      <c r="D79" s="4"/>
      <c r="E79" s="71">
        <v>413000</v>
      </c>
      <c r="F79" s="91"/>
      <c r="G79" s="18"/>
      <c r="I79" s="18"/>
    </row>
    <row r="80" spans="1:9" s="16" customFormat="1" ht="17.100000000000001" customHeight="1">
      <c r="A80" s="4" t="s">
        <v>86</v>
      </c>
      <c r="B80" s="4"/>
      <c r="C80" s="4"/>
      <c r="D80" s="4"/>
      <c r="E80" s="71">
        <v>414000</v>
      </c>
      <c r="F80" s="91"/>
      <c r="G80" s="18"/>
      <c r="I80" s="18"/>
    </row>
    <row r="81" spans="1:9" s="16" customFormat="1" ht="17.100000000000001" customHeight="1">
      <c r="A81" s="4" t="s">
        <v>87</v>
      </c>
      <c r="B81" s="4"/>
      <c r="C81" s="4"/>
      <c r="D81" s="4"/>
      <c r="E81" s="71">
        <v>415000</v>
      </c>
      <c r="F81" s="91"/>
      <c r="G81" s="18"/>
      <c r="I81" s="18"/>
    </row>
    <row r="82" spans="1:9" s="16" customFormat="1" ht="17.100000000000001" customHeight="1">
      <c r="A82" s="4" t="s">
        <v>39</v>
      </c>
      <c r="B82" s="4"/>
      <c r="C82" s="4"/>
      <c r="D82" s="4"/>
      <c r="E82" s="71">
        <v>416000</v>
      </c>
      <c r="F82" s="91"/>
      <c r="G82" s="18"/>
      <c r="I82" s="18"/>
    </row>
    <row r="83" spans="1:9" s="16" customFormat="1" ht="17.100000000000001" customHeight="1">
      <c r="A83" s="4" t="s">
        <v>88</v>
      </c>
      <c r="B83" s="4"/>
      <c r="C83" s="4"/>
      <c r="D83" s="4"/>
      <c r="E83" s="71">
        <v>421000</v>
      </c>
      <c r="F83" s="91">
        <v>60000</v>
      </c>
      <c r="G83" s="18"/>
      <c r="I83" s="18"/>
    </row>
    <row r="84" spans="1:9" s="16" customFormat="1" ht="17.100000000000001" customHeight="1">
      <c r="A84" s="4" t="s">
        <v>30</v>
      </c>
      <c r="B84" s="4"/>
      <c r="C84" s="4"/>
      <c r="D84" s="4"/>
      <c r="E84" s="71">
        <v>422000</v>
      </c>
      <c r="F84" s="91"/>
      <c r="G84" s="18"/>
      <c r="I84" s="18"/>
    </row>
    <row r="85" spans="1:9" s="16" customFormat="1" ht="17.100000000000001" customHeight="1">
      <c r="A85" s="4" t="s">
        <v>8</v>
      </c>
      <c r="B85" s="4"/>
      <c r="C85" s="4"/>
      <c r="D85" s="4"/>
      <c r="E85" s="71">
        <v>423000</v>
      </c>
      <c r="F85" s="91">
        <v>496872.22</v>
      </c>
      <c r="G85" s="18"/>
      <c r="I85" s="18"/>
    </row>
    <row r="86" spans="1:9" s="16" customFormat="1" ht="17.100000000000001" customHeight="1">
      <c r="A86" s="4" t="s">
        <v>9</v>
      </c>
      <c r="B86" s="4"/>
      <c r="C86" s="4"/>
      <c r="D86" s="4"/>
      <c r="E86" s="71">
        <v>424000</v>
      </c>
      <c r="F86" s="91">
        <v>190000</v>
      </c>
      <c r="G86" s="18"/>
      <c r="I86" s="18"/>
    </row>
    <row r="87" spans="1:9" s="16" customFormat="1" ht="17.100000000000001" customHeight="1">
      <c r="A87" s="4" t="s">
        <v>31</v>
      </c>
      <c r="B87" s="4"/>
      <c r="C87" s="4"/>
      <c r="D87" s="4"/>
      <c r="E87" s="71">
        <v>425000</v>
      </c>
      <c r="F87" s="91">
        <v>13434</v>
      </c>
      <c r="G87" s="18"/>
      <c r="I87" s="18"/>
    </row>
    <row r="88" spans="1:9" s="16" customFormat="1" ht="17.100000000000001" customHeight="1">
      <c r="A88" s="4" t="s">
        <v>11</v>
      </c>
      <c r="B88" s="4"/>
      <c r="C88" s="4"/>
      <c r="D88" s="4"/>
      <c r="E88" s="71">
        <v>426000</v>
      </c>
      <c r="F88" s="91">
        <v>70378.179999999993</v>
      </c>
      <c r="G88" s="18"/>
      <c r="I88" s="18"/>
    </row>
    <row r="89" spans="1:9" s="16" customFormat="1" ht="17.100000000000001" customHeight="1">
      <c r="A89" s="4" t="s">
        <v>12</v>
      </c>
      <c r="B89" s="4"/>
      <c r="C89" s="4"/>
      <c r="D89" s="4"/>
      <c r="E89" s="71">
        <v>431000</v>
      </c>
      <c r="F89" s="91"/>
      <c r="G89" s="18"/>
      <c r="I89" s="18"/>
    </row>
    <row r="90" spans="1:9" s="16" customFormat="1" ht="17.100000000000001" customHeight="1">
      <c r="A90" s="4" t="s">
        <v>13</v>
      </c>
      <c r="B90" s="4"/>
      <c r="C90" s="4"/>
      <c r="D90" s="4"/>
      <c r="E90" s="71">
        <v>444000</v>
      </c>
      <c r="F90" s="91"/>
      <c r="G90" s="18"/>
      <c r="I90" s="18"/>
    </row>
    <row r="91" spans="1:9" s="16" customFormat="1" ht="17.100000000000001" customHeight="1">
      <c r="A91" s="19" t="s">
        <v>51</v>
      </c>
      <c r="B91" s="19"/>
      <c r="C91" s="19"/>
      <c r="D91" s="19"/>
      <c r="E91" s="71">
        <v>481000</v>
      </c>
      <c r="F91" s="91"/>
      <c r="G91" s="18"/>
      <c r="I91" s="18"/>
    </row>
    <row r="92" spans="1:9" s="16" customFormat="1" ht="17.100000000000001" customHeight="1">
      <c r="A92" s="4" t="s">
        <v>89</v>
      </c>
      <c r="B92" s="4"/>
      <c r="C92" s="4"/>
      <c r="D92" s="4"/>
      <c r="E92" s="71">
        <v>482000</v>
      </c>
      <c r="F92" s="91"/>
      <c r="G92" s="18"/>
      <c r="I92" s="18"/>
    </row>
    <row r="93" spans="1:9" s="16" customFormat="1" ht="17.100000000000001" customHeight="1">
      <c r="A93" s="4" t="s">
        <v>44</v>
      </c>
      <c r="B93" s="4"/>
      <c r="C93" s="4"/>
      <c r="D93" s="4"/>
      <c r="E93" s="71">
        <v>483000</v>
      </c>
      <c r="F93" s="91"/>
      <c r="G93" s="18"/>
      <c r="I93" s="18"/>
    </row>
    <row r="94" spans="1:9" s="16" customFormat="1" ht="17.100000000000001" customHeight="1">
      <c r="A94" s="4" t="s">
        <v>47</v>
      </c>
      <c r="B94" s="4"/>
      <c r="C94" s="4"/>
      <c r="D94" s="4"/>
      <c r="E94" s="71">
        <v>511000</v>
      </c>
      <c r="F94" s="91"/>
      <c r="G94" s="18"/>
      <c r="I94" s="18"/>
    </row>
    <row r="95" spans="1:9" s="16" customFormat="1" ht="17.100000000000001" customHeight="1">
      <c r="A95" s="4" t="s">
        <v>15</v>
      </c>
      <c r="B95" s="4"/>
      <c r="C95" s="4"/>
      <c r="D95" s="4"/>
      <c r="E95" s="71">
        <v>512000</v>
      </c>
      <c r="F95" s="91">
        <v>996996</v>
      </c>
      <c r="G95" s="18"/>
      <c r="I95" s="18"/>
    </row>
    <row r="96" spans="1:9" s="19" customFormat="1" ht="17.100000000000001" customHeight="1">
      <c r="A96" s="4" t="s">
        <v>16</v>
      </c>
      <c r="B96" s="4"/>
      <c r="C96" s="4"/>
      <c r="D96" s="4"/>
      <c r="E96" s="71">
        <v>522000</v>
      </c>
      <c r="F96" s="91"/>
      <c r="G96" s="22"/>
      <c r="I96" s="22"/>
    </row>
    <row r="97" spans="1:9" s="19" customFormat="1" ht="17.100000000000001" customHeight="1">
      <c r="A97" s="4" t="s">
        <v>90</v>
      </c>
      <c r="B97" s="4"/>
      <c r="C97" s="4"/>
      <c r="D97" s="4"/>
      <c r="E97" s="71">
        <v>543000</v>
      </c>
      <c r="F97" s="91"/>
      <c r="G97" s="22"/>
      <c r="I97" s="22"/>
    </row>
    <row r="98" spans="1:9" s="19" customFormat="1" ht="17.100000000000001" customHeight="1" thickBot="1">
      <c r="A98" s="4" t="s">
        <v>99</v>
      </c>
      <c r="B98" s="4"/>
      <c r="C98" s="4"/>
      <c r="D98" s="4"/>
      <c r="E98" s="71">
        <v>321121</v>
      </c>
      <c r="F98" s="88"/>
      <c r="G98" s="22"/>
      <c r="I98" s="22"/>
    </row>
    <row r="99" spans="1:9" s="19" customFormat="1" ht="17.100000000000001" customHeight="1" thickBot="1">
      <c r="A99" s="10" t="s">
        <v>1</v>
      </c>
      <c r="B99" s="11"/>
      <c r="C99" s="11"/>
      <c r="D99" s="11"/>
      <c r="E99" s="33" t="s">
        <v>17</v>
      </c>
      <c r="F99" s="95">
        <f>SUM(F77:F97)</f>
        <v>1827680.4</v>
      </c>
      <c r="G99" s="22"/>
      <c r="I99" s="22"/>
    </row>
    <row r="100" spans="1:9" s="19" customFormat="1" ht="17.100000000000001" customHeight="1">
      <c r="A100" s="4"/>
      <c r="B100" s="4"/>
      <c r="C100" s="4"/>
      <c r="D100" s="4"/>
      <c r="E100" s="71"/>
      <c r="F100" s="5"/>
      <c r="G100" s="22"/>
      <c r="I100" s="22"/>
    </row>
    <row r="101" spans="1:9" s="25" customFormat="1" ht="17.100000000000001" customHeight="1">
      <c r="A101" s="4"/>
      <c r="B101" s="4"/>
      <c r="C101" s="4"/>
      <c r="D101" s="4"/>
      <c r="E101" s="71"/>
      <c r="F101" s="5"/>
      <c r="G101" s="47"/>
      <c r="I101" s="47"/>
    </row>
    <row r="102" spans="1:9" s="19" customFormat="1" ht="17.100000000000001" customHeight="1">
      <c r="A102" s="4" t="s">
        <v>18</v>
      </c>
      <c r="B102" s="4"/>
      <c r="C102" s="4"/>
      <c r="D102" s="4"/>
      <c r="E102" s="71" t="s">
        <v>2</v>
      </c>
      <c r="F102" s="94" t="s">
        <v>101</v>
      </c>
      <c r="G102" s="22"/>
      <c r="I102" s="22"/>
    </row>
    <row r="103" spans="1:9" s="19" customFormat="1" ht="17.100000000000001" customHeight="1">
      <c r="A103" s="71"/>
      <c r="B103" s="71"/>
      <c r="C103" s="71"/>
      <c r="D103" s="4"/>
      <c r="E103" s="71"/>
      <c r="F103" s="94"/>
      <c r="G103" s="22"/>
    </row>
    <row r="104" spans="1:9" s="19" customFormat="1" ht="17.100000000000001" customHeight="1">
      <c r="A104" s="71" t="s">
        <v>43</v>
      </c>
      <c r="B104" s="71"/>
      <c r="C104" s="71"/>
      <c r="D104" s="4"/>
      <c r="E104" s="71">
        <v>741000</v>
      </c>
      <c r="F104" s="91"/>
      <c r="G104" s="22"/>
    </row>
    <row r="105" spans="1:9" s="19" customFormat="1" ht="17.100000000000001" customHeight="1">
      <c r="A105" s="4" t="s">
        <v>40</v>
      </c>
      <c r="B105" s="4"/>
      <c r="C105" s="4"/>
      <c r="D105" s="4"/>
      <c r="E105" s="71">
        <v>742000</v>
      </c>
      <c r="F105" s="91"/>
      <c r="G105" s="22"/>
    </row>
    <row r="106" spans="1:9" s="19" customFormat="1" ht="17.100000000000001" customHeight="1">
      <c r="A106" s="4" t="s">
        <v>20</v>
      </c>
      <c r="B106" s="4"/>
      <c r="C106" s="4"/>
      <c r="D106" s="4"/>
      <c r="E106" s="71">
        <v>745000</v>
      </c>
      <c r="F106" s="91"/>
      <c r="G106" s="22"/>
    </row>
    <row r="107" spans="1:9" s="19" customFormat="1" ht="17.100000000000001" customHeight="1">
      <c r="A107" s="4" t="s">
        <v>41</v>
      </c>
      <c r="B107" s="4"/>
      <c r="C107" s="4"/>
      <c r="D107" s="4"/>
      <c r="E107" s="71">
        <v>771000</v>
      </c>
      <c r="F107" s="91"/>
      <c r="G107" s="22"/>
    </row>
    <row r="108" spans="1:9" s="19" customFormat="1" ht="17.100000000000001" customHeight="1">
      <c r="A108" s="4" t="s">
        <v>81</v>
      </c>
      <c r="B108" s="4"/>
      <c r="C108" s="4"/>
      <c r="D108" s="4"/>
      <c r="E108" s="71">
        <v>781000</v>
      </c>
      <c r="F108" s="91">
        <v>1827680.4</v>
      </c>
      <c r="G108" s="22"/>
    </row>
    <row r="109" spans="1:9" s="19" customFormat="1" ht="17.100000000000001" customHeight="1">
      <c r="A109" s="4" t="s">
        <v>42</v>
      </c>
      <c r="B109" s="4"/>
      <c r="C109" s="4"/>
      <c r="D109" s="4"/>
      <c r="E109" s="71">
        <v>791000</v>
      </c>
      <c r="F109" s="91"/>
      <c r="G109" s="22"/>
      <c r="I109" s="22"/>
    </row>
    <row r="110" spans="1:9" s="19" customFormat="1" ht="17.100000000000001" customHeight="1">
      <c r="A110" s="4" t="s">
        <v>85</v>
      </c>
      <c r="B110" s="4"/>
      <c r="C110" s="4"/>
      <c r="D110" s="4"/>
      <c r="E110" s="71">
        <v>811000</v>
      </c>
      <c r="F110" s="91"/>
      <c r="G110" s="22"/>
      <c r="I110" s="22"/>
    </row>
    <row r="111" spans="1:9" s="19" customFormat="1" ht="17.100000000000001" customHeight="1">
      <c r="A111" s="4" t="s">
        <v>45</v>
      </c>
      <c r="B111" s="4"/>
      <c r="C111" s="4"/>
      <c r="D111" s="4"/>
      <c r="E111" s="71">
        <v>812000</v>
      </c>
      <c r="F111" s="91"/>
      <c r="G111" s="22"/>
      <c r="I111" s="22"/>
    </row>
    <row r="112" spans="1:9" s="19" customFormat="1" ht="17.100000000000001" customHeight="1">
      <c r="A112" s="4" t="s">
        <v>91</v>
      </c>
      <c r="B112" s="4"/>
      <c r="C112" s="4"/>
      <c r="D112" s="4"/>
      <c r="E112" s="71">
        <v>813000</v>
      </c>
      <c r="F112" s="91"/>
      <c r="G112" s="22"/>
      <c r="I112" s="22"/>
    </row>
    <row r="113" spans="1:9" s="19" customFormat="1" ht="17.100000000000001" customHeight="1">
      <c r="A113" s="4" t="s">
        <v>25</v>
      </c>
      <c r="B113" s="4"/>
      <c r="C113" s="4"/>
      <c r="D113" s="4"/>
      <c r="E113" s="71">
        <v>822000</v>
      </c>
      <c r="F113" s="91"/>
      <c r="G113" s="22"/>
      <c r="I113" s="22"/>
    </row>
    <row r="114" spans="1:9" s="19" customFormat="1" ht="17.100000000000001" customHeight="1">
      <c r="A114" s="4" t="s">
        <v>46</v>
      </c>
      <c r="B114" s="4"/>
      <c r="C114" s="4"/>
      <c r="D114" s="4"/>
      <c r="E114" s="71">
        <v>823000</v>
      </c>
      <c r="F114" s="91"/>
      <c r="G114" s="22"/>
      <c r="I114" s="22"/>
    </row>
    <row r="115" spans="1:9" s="16" customFormat="1" ht="17.100000000000001" customHeight="1">
      <c r="A115" s="4" t="s">
        <v>99</v>
      </c>
      <c r="B115" s="4"/>
      <c r="C115" s="4"/>
      <c r="D115" s="4"/>
      <c r="E115" s="71">
        <v>321121</v>
      </c>
      <c r="F115" s="96"/>
      <c r="G115" s="18"/>
      <c r="I115" s="18"/>
    </row>
    <row r="116" spans="1:9" s="16" customFormat="1" ht="17.100000000000001" customHeight="1" thickBot="1">
      <c r="A116" s="4"/>
      <c r="B116" s="4"/>
      <c r="C116" s="4"/>
      <c r="D116" s="4"/>
      <c r="E116" s="71"/>
      <c r="F116" s="96"/>
      <c r="G116" s="18"/>
      <c r="I116" s="18"/>
    </row>
    <row r="117" spans="1:9" s="26" customFormat="1" ht="18" customHeight="1" thickBot="1">
      <c r="A117" s="10" t="s">
        <v>18</v>
      </c>
      <c r="B117" s="11"/>
      <c r="C117" s="11"/>
      <c r="D117" s="11"/>
      <c r="E117" s="33" t="s">
        <v>17</v>
      </c>
      <c r="F117" s="95">
        <f>SUM(F104:F116)</f>
        <v>1827680.4</v>
      </c>
      <c r="G117" s="28"/>
      <c r="I117" s="28"/>
    </row>
    <row r="118" spans="1:9" s="16" customFormat="1" ht="20.45" customHeight="1">
      <c r="A118" s="8"/>
      <c r="B118" s="8"/>
      <c r="C118" s="8"/>
      <c r="D118" s="8"/>
      <c r="E118" s="72"/>
      <c r="F118" s="5"/>
      <c r="G118" s="18"/>
      <c r="I118" s="18"/>
    </row>
    <row r="119" spans="1:9" s="16" customFormat="1" ht="20.45" customHeight="1">
      <c r="A119" s="8"/>
      <c r="B119" s="8"/>
      <c r="C119" s="8"/>
      <c r="D119" s="8"/>
      <c r="E119" s="72"/>
      <c r="F119" s="5"/>
      <c r="G119" s="18"/>
      <c r="I119" s="18"/>
    </row>
    <row r="120" spans="1:9" s="26" customFormat="1" ht="20.45" customHeight="1">
      <c r="A120" s="8"/>
      <c r="B120" s="8"/>
      <c r="C120" s="8"/>
      <c r="D120" s="8"/>
      <c r="E120" s="72"/>
      <c r="F120" s="5"/>
      <c r="G120" s="28"/>
      <c r="I120" s="28"/>
    </row>
    <row r="121" spans="1:9" s="16" customFormat="1" ht="17.100000000000001" customHeight="1">
      <c r="A121" s="8"/>
      <c r="B121" s="8"/>
      <c r="C121" s="8"/>
      <c r="D121" s="8"/>
      <c r="E121" s="72"/>
      <c r="F121" s="5"/>
      <c r="G121" s="18"/>
      <c r="I121" s="18"/>
    </row>
    <row r="122" spans="1:9" s="1" customFormat="1" ht="17.100000000000001" customHeight="1">
      <c r="A122" s="8"/>
      <c r="B122" s="8"/>
      <c r="C122" s="8"/>
      <c r="D122" s="8"/>
      <c r="E122" s="72"/>
      <c r="F122" s="5"/>
      <c r="G122" s="57"/>
      <c r="I122" s="57"/>
    </row>
    <row r="123" spans="1:9" ht="17.100000000000001" customHeight="1">
      <c r="E123" s="71"/>
      <c r="F123" s="6" t="s">
        <v>102</v>
      </c>
    </row>
    <row r="124" spans="1:9" ht="17.100000000000001" customHeight="1">
      <c r="A124" s="4" t="s">
        <v>26</v>
      </c>
      <c r="E124" s="71"/>
      <c r="F124" s="5">
        <f>F117:F117</f>
        <v>1827680.4</v>
      </c>
    </row>
    <row r="125" spans="1:9" ht="17.100000000000001" customHeight="1">
      <c r="A125" s="4" t="s">
        <v>27</v>
      </c>
      <c r="E125" s="71"/>
      <c r="F125" s="5">
        <f>F99</f>
        <v>1827680.4</v>
      </c>
    </row>
    <row r="126" spans="1:9" ht="17.100000000000001" customHeight="1">
      <c r="E126" s="71"/>
      <c r="F126" s="5"/>
    </row>
    <row r="127" spans="1:9" ht="17.100000000000001" customHeight="1">
      <c r="A127" s="38"/>
      <c r="E127" s="71"/>
      <c r="F127" s="5"/>
    </row>
    <row r="128" spans="1:9" ht="17.100000000000001" customHeight="1">
      <c r="A128" s="41" t="s">
        <v>97</v>
      </c>
      <c r="B128" s="41"/>
      <c r="C128" s="41"/>
      <c r="D128" s="41"/>
      <c r="E128" s="44"/>
      <c r="F128" s="51">
        <f>F124-F125+F126-F127</f>
        <v>0</v>
      </c>
    </row>
  </sheetData>
  <mergeCells count="12">
    <mergeCell ref="G64:H64"/>
    <mergeCell ref="G60:H60"/>
    <mergeCell ref="G61:H61"/>
    <mergeCell ref="G62:H62"/>
    <mergeCell ref="G63:H63"/>
    <mergeCell ref="A70:F70"/>
    <mergeCell ref="A71:F71"/>
    <mergeCell ref="A3:F3"/>
    <mergeCell ref="A2:F2"/>
    <mergeCell ref="A5:C5"/>
    <mergeCell ref="A37:E37"/>
    <mergeCell ref="A69:F69"/>
  </mergeCells>
  <phoneticPr fontId="0" type="noConversion"/>
  <pageMargins left="1.01" right="0" top="0.59055118110236227" bottom="0.59055118110236227" header="0.51181102362204722" footer="0.51181102362204722"/>
  <pageSetup paperSize="9" orientation="landscape" r:id="rId1"/>
  <headerFooter alignWithMargins="0"/>
  <rowBreaks count="2" manualBreakCount="2">
    <brk id="34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A64" sqref="A64"/>
    </sheetView>
  </sheetViews>
  <sheetFormatPr defaultColWidth="9.140625" defaultRowHeight="17.100000000000001" customHeight="1"/>
  <cols>
    <col min="1" max="3" width="9.140625" style="4"/>
    <col min="4" max="4" width="29.85546875" style="4" customWidth="1"/>
    <col min="5" max="5" width="21.140625" style="13" customWidth="1"/>
    <col min="6" max="6" width="40.28515625" style="52" customWidth="1"/>
    <col min="7" max="16384" width="9.140625" style="4"/>
  </cols>
  <sheetData>
    <row r="1" spans="1:6" s="12" customFormat="1" ht="22.9" customHeight="1">
      <c r="A1" s="102" t="s">
        <v>70</v>
      </c>
      <c r="B1" s="102"/>
      <c r="C1" s="102"/>
      <c r="D1" s="102"/>
      <c r="E1" s="102"/>
      <c r="F1" s="102"/>
    </row>
    <row r="2" spans="1:6" s="12" customFormat="1" ht="22.9" customHeight="1">
      <c r="A2" s="102" t="s">
        <v>95</v>
      </c>
      <c r="B2" s="102"/>
      <c r="C2" s="102"/>
      <c r="D2" s="102"/>
      <c r="E2" s="102"/>
      <c r="F2" s="102"/>
    </row>
    <row r="3" spans="1:6" s="12" customFormat="1" ht="22.9" customHeight="1">
      <c r="A3" s="102" t="s">
        <v>104</v>
      </c>
      <c r="B3" s="102"/>
      <c r="C3" s="102"/>
      <c r="D3" s="102"/>
      <c r="E3" s="102"/>
      <c r="F3" s="102"/>
    </row>
    <row r="4" spans="1:6" ht="10.15" customHeight="1">
      <c r="A4" s="7"/>
      <c r="B4" s="7"/>
      <c r="C4" s="7"/>
      <c r="D4" s="7"/>
    </row>
    <row r="5" spans="1:6" ht="16.899999999999999" customHeight="1">
      <c r="A5" s="112" t="s">
        <v>1</v>
      </c>
      <c r="B5" s="112"/>
      <c r="C5" s="112"/>
      <c r="E5" s="14" t="s">
        <v>2</v>
      </c>
      <c r="F5" s="97" t="s">
        <v>101</v>
      </c>
    </row>
    <row r="6" spans="1:6" ht="8.4499999999999993" customHeight="1">
      <c r="E6" s="14"/>
    </row>
    <row r="7" spans="1:6" ht="15.6" customHeight="1">
      <c r="A7" s="4" t="s">
        <v>3</v>
      </c>
      <c r="E7" s="13">
        <v>411000</v>
      </c>
      <c r="F7" s="53">
        <v>289972796.94999999</v>
      </c>
    </row>
    <row r="8" spans="1:6" ht="15.6" customHeight="1">
      <c r="A8" s="4" t="s">
        <v>4</v>
      </c>
      <c r="E8" s="13">
        <v>412000</v>
      </c>
      <c r="F8" s="53">
        <v>52440380.829999998</v>
      </c>
    </row>
    <row r="9" spans="1:6" ht="15.6" customHeight="1">
      <c r="A9" s="4" t="s">
        <v>5</v>
      </c>
      <c r="E9" s="13">
        <v>413000</v>
      </c>
      <c r="F9" s="53">
        <v>746677</v>
      </c>
    </row>
    <row r="10" spans="1:6" ht="15.6" customHeight="1">
      <c r="A10" s="4" t="s">
        <v>86</v>
      </c>
      <c r="E10" s="13">
        <v>414000</v>
      </c>
      <c r="F10" s="53">
        <v>2025929.51</v>
      </c>
    </row>
    <row r="11" spans="1:6" ht="15.6" customHeight="1">
      <c r="A11" s="4" t="s">
        <v>87</v>
      </c>
      <c r="E11" s="13">
        <v>415000</v>
      </c>
      <c r="F11" s="53">
        <v>9425961.0600000005</v>
      </c>
    </row>
    <row r="12" spans="1:6" ht="15.6" customHeight="1">
      <c r="A12" s="4" t="s">
        <v>6</v>
      </c>
      <c r="E12" s="13">
        <v>416000</v>
      </c>
      <c r="F12" s="53">
        <v>634898.9</v>
      </c>
    </row>
    <row r="13" spans="1:6" ht="15.6" customHeight="1">
      <c r="A13" s="4" t="s">
        <v>88</v>
      </c>
      <c r="E13" s="13">
        <v>421000</v>
      </c>
      <c r="F13" s="53">
        <v>32581925.890000001</v>
      </c>
    </row>
    <row r="14" spans="1:6" ht="15.6" customHeight="1">
      <c r="A14" s="4" t="s">
        <v>7</v>
      </c>
      <c r="E14" s="13">
        <v>422000</v>
      </c>
      <c r="F14" s="53">
        <v>16625923.35</v>
      </c>
    </row>
    <row r="15" spans="1:6" ht="15.6" customHeight="1">
      <c r="A15" s="4" t="s">
        <v>8</v>
      </c>
      <c r="E15" s="13">
        <v>423000</v>
      </c>
      <c r="F15" s="53">
        <v>44922778.159999996</v>
      </c>
    </row>
    <row r="16" spans="1:6" ht="15.6" customHeight="1">
      <c r="A16" s="4" t="s">
        <v>9</v>
      </c>
      <c r="E16" s="13">
        <v>424000</v>
      </c>
      <c r="F16" s="53">
        <v>54583751.189999998</v>
      </c>
    </row>
    <row r="17" spans="1:6" ht="15.6" customHeight="1">
      <c r="A17" s="4" t="s">
        <v>31</v>
      </c>
      <c r="E17" s="13">
        <v>425000</v>
      </c>
      <c r="F17" s="53">
        <v>7069807.75</v>
      </c>
    </row>
    <row r="18" spans="1:6" ht="15.6" customHeight="1">
      <c r="A18" s="4" t="s">
        <v>11</v>
      </c>
      <c r="E18" s="13">
        <v>426000</v>
      </c>
      <c r="F18" s="53">
        <v>13982294.649999999</v>
      </c>
    </row>
    <row r="19" spans="1:6" ht="15.6" customHeight="1">
      <c r="A19" s="4" t="s">
        <v>12</v>
      </c>
      <c r="E19" s="13">
        <v>431000</v>
      </c>
      <c r="F19" s="53">
        <v>0</v>
      </c>
    </row>
    <row r="20" spans="1:6" ht="15.6" customHeight="1">
      <c r="A20" s="4" t="s">
        <v>13</v>
      </c>
      <c r="E20" s="13">
        <v>444000</v>
      </c>
      <c r="F20" s="53">
        <v>164711.44</v>
      </c>
    </row>
    <row r="21" spans="1:6" ht="15.6" customHeight="1">
      <c r="A21" s="52" t="s">
        <v>93</v>
      </c>
      <c r="B21" s="52"/>
      <c r="C21" s="52"/>
      <c r="D21" s="52"/>
      <c r="E21" s="13">
        <v>472000</v>
      </c>
      <c r="F21" s="53">
        <v>12300</v>
      </c>
    </row>
    <row r="22" spans="1:6" ht="15.6" customHeight="1">
      <c r="A22" s="4" t="s">
        <v>71</v>
      </c>
      <c r="E22" s="13">
        <v>481000</v>
      </c>
      <c r="F22" s="53">
        <v>0</v>
      </c>
    </row>
    <row r="23" spans="1:6" ht="15.6" customHeight="1">
      <c r="A23" s="4" t="s">
        <v>89</v>
      </c>
      <c r="E23" s="13">
        <v>482000</v>
      </c>
      <c r="F23" s="53">
        <v>672999.8</v>
      </c>
    </row>
    <row r="24" spans="1:6" ht="15.6" customHeight="1">
      <c r="A24" s="4" t="s">
        <v>52</v>
      </c>
      <c r="E24" s="13">
        <v>483000</v>
      </c>
      <c r="F24" s="53">
        <v>0</v>
      </c>
    </row>
    <row r="25" spans="1:6" ht="15.6" customHeight="1">
      <c r="A25" s="64" t="s">
        <v>94</v>
      </c>
      <c r="B25" s="65"/>
      <c r="C25" s="65"/>
      <c r="E25" s="13">
        <v>485000</v>
      </c>
      <c r="F25" s="53">
        <v>1568080</v>
      </c>
    </row>
    <row r="26" spans="1:6" ht="15.6" customHeight="1">
      <c r="A26" s="4" t="s">
        <v>53</v>
      </c>
      <c r="E26" s="13">
        <v>511000</v>
      </c>
      <c r="F26" s="53">
        <v>21781335.449999999</v>
      </c>
    </row>
    <row r="27" spans="1:6" ht="15.6" customHeight="1">
      <c r="A27" s="4" t="s">
        <v>54</v>
      </c>
      <c r="E27" s="13">
        <v>512000</v>
      </c>
      <c r="F27" s="53">
        <v>19005885.119999997</v>
      </c>
    </row>
    <row r="28" spans="1:6" ht="15.6" customHeight="1">
      <c r="A28" s="4" t="s">
        <v>55</v>
      </c>
      <c r="E28" s="13">
        <v>513000</v>
      </c>
      <c r="F28" s="53">
        <v>157330</v>
      </c>
    </row>
    <row r="29" spans="1:6" ht="15.6" customHeight="1">
      <c r="A29" s="4" t="s">
        <v>100</v>
      </c>
      <c r="E29" s="13">
        <v>514000</v>
      </c>
      <c r="F29" s="53">
        <v>138000</v>
      </c>
    </row>
    <row r="30" spans="1:6" ht="15.6" customHeight="1">
      <c r="A30" s="8" t="s">
        <v>80</v>
      </c>
      <c r="E30" s="13">
        <v>515000</v>
      </c>
      <c r="F30" s="53">
        <v>917479.69</v>
      </c>
    </row>
    <row r="31" spans="1:6" ht="15.6" customHeight="1">
      <c r="A31" s="4" t="s">
        <v>72</v>
      </c>
      <c r="E31" s="13">
        <v>522000</v>
      </c>
      <c r="F31" s="53">
        <v>5951995.2599999998</v>
      </c>
    </row>
    <row r="32" spans="1:6" ht="15.6" customHeight="1">
      <c r="A32" s="4" t="s">
        <v>73</v>
      </c>
      <c r="E32" s="13">
        <v>523000</v>
      </c>
      <c r="F32" s="53">
        <v>193598.38</v>
      </c>
    </row>
    <row r="33" spans="1:6" ht="16.899999999999999" customHeight="1" thickBot="1">
      <c r="A33" s="4" t="s">
        <v>90</v>
      </c>
      <c r="E33" s="13">
        <v>543000</v>
      </c>
      <c r="F33" s="53">
        <v>0</v>
      </c>
    </row>
    <row r="34" spans="1:6" ht="16.899999999999999" customHeight="1" thickBot="1">
      <c r="A34" s="10" t="s">
        <v>1</v>
      </c>
      <c r="B34" s="11"/>
      <c r="C34" s="11"/>
      <c r="D34" s="109" t="s">
        <v>17</v>
      </c>
      <c r="E34" s="110"/>
      <c r="F34" s="98">
        <v>575576840.38</v>
      </c>
    </row>
    <row r="35" spans="1:6" ht="16.899999999999999" customHeight="1">
      <c r="A35" s="8"/>
      <c r="B35" s="8"/>
      <c r="C35" s="8"/>
      <c r="D35" s="8"/>
      <c r="E35" s="14"/>
    </row>
    <row r="36" spans="1:6" ht="16.899999999999999" customHeight="1">
      <c r="A36" s="111"/>
      <c r="B36" s="111"/>
      <c r="C36" s="111"/>
      <c r="D36" s="111"/>
      <c r="E36" s="111"/>
    </row>
    <row r="37" spans="1:6" ht="16.899999999999999" customHeight="1">
      <c r="A37" s="4" t="s">
        <v>18</v>
      </c>
      <c r="E37" s="13" t="s">
        <v>2</v>
      </c>
      <c r="F37" s="97" t="s">
        <v>101</v>
      </c>
    </row>
    <row r="38" spans="1:6" ht="16.899999999999999" customHeight="1"/>
    <row r="39" spans="1:6" ht="16.899999999999999" customHeight="1">
      <c r="A39" s="4" t="s">
        <v>56</v>
      </c>
      <c r="E39" s="13">
        <v>731000</v>
      </c>
      <c r="F39" s="53">
        <v>0</v>
      </c>
    </row>
    <row r="40" spans="1:6" ht="16.899999999999999" customHeight="1">
      <c r="A40" s="4" t="s">
        <v>74</v>
      </c>
      <c r="E40" s="13">
        <v>732000</v>
      </c>
      <c r="F40" s="53">
        <v>5200578.67</v>
      </c>
    </row>
    <row r="41" spans="1:6" ht="16.899999999999999" customHeight="1">
      <c r="A41" s="4" t="s">
        <v>57</v>
      </c>
      <c r="E41" s="13">
        <v>733000</v>
      </c>
      <c r="F41" s="53">
        <v>3500000</v>
      </c>
    </row>
    <row r="42" spans="1:6" ht="16.899999999999999" customHeight="1">
      <c r="A42" s="4" t="s">
        <v>58</v>
      </c>
      <c r="E42" s="13">
        <v>741000</v>
      </c>
      <c r="F42" s="53">
        <v>0</v>
      </c>
    </row>
    <row r="43" spans="1:6" ht="16.899999999999999" customHeight="1">
      <c r="A43" s="4" t="s">
        <v>34</v>
      </c>
      <c r="E43" s="13">
        <v>742000</v>
      </c>
      <c r="F43" s="53">
        <v>132764066.54000001</v>
      </c>
    </row>
    <row r="44" spans="1:6" ht="16.899999999999999" customHeight="1">
      <c r="A44" s="4" t="s">
        <v>59</v>
      </c>
      <c r="E44" s="13">
        <v>744000</v>
      </c>
      <c r="F44" s="53">
        <v>1600000</v>
      </c>
    </row>
    <row r="45" spans="1:6" ht="16.899999999999999" customHeight="1">
      <c r="A45" s="4" t="s">
        <v>60</v>
      </c>
      <c r="E45" s="13">
        <v>745000</v>
      </c>
      <c r="F45" s="53">
        <v>314580.83</v>
      </c>
    </row>
    <row r="46" spans="1:6" ht="16.899999999999999" customHeight="1">
      <c r="A46" s="4" t="s">
        <v>61</v>
      </c>
      <c r="E46" s="13">
        <v>771000</v>
      </c>
      <c r="F46" s="53">
        <v>0.85</v>
      </c>
    </row>
    <row r="47" spans="1:6" ht="16.899999999999999" customHeight="1">
      <c r="A47" s="4" t="s">
        <v>62</v>
      </c>
      <c r="E47" s="13">
        <v>772000</v>
      </c>
      <c r="F47" s="53">
        <v>106349.36</v>
      </c>
    </row>
    <row r="48" spans="1:6" ht="16.899999999999999" customHeight="1">
      <c r="A48" s="4" t="s">
        <v>75</v>
      </c>
      <c r="E48" s="13">
        <v>781000</v>
      </c>
      <c r="F48" s="53">
        <v>87756371.409999996</v>
      </c>
    </row>
    <row r="49" spans="1:6" ht="16.899999999999999" customHeight="1">
      <c r="A49" s="4" t="s">
        <v>64</v>
      </c>
      <c r="E49" s="13">
        <v>791000</v>
      </c>
      <c r="F49" s="53">
        <v>268460896.56</v>
      </c>
    </row>
    <row r="50" spans="1:6" ht="16.899999999999999" customHeight="1">
      <c r="A50" s="4" t="s">
        <v>76</v>
      </c>
      <c r="E50" s="13">
        <v>811000</v>
      </c>
      <c r="F50" s="53">
        <v>0</v>
      </c>
    </row>
    <row r="51" spans="1:6" ht="16.899999999999999" customHeight="1">
      <c r="A51" s="4" t="s">
        <v>77</v>
      </c>
      <c r="E51" s="13">
        <v>812000</v>
      </c>
      <c r="F51" s="53">
        <v>0</v>
      </c>
    </row>
    <row r="52" spans="1:6" ht="16.899999999999999" customHeight="1">
      <c r="A52" s="4" t="s">
        <v>91</v>
      </c>
      <c r="E52" s="13">
        <v>813000</v>
      </c>
      <c r="F52" s="53">
        <v>0</v>
      </c>
    </row>
    <row r="53" spans="1:6" ht="16.899999999999999" customHeight="1">
      <c r="A53" s="4" t="s">
        <v>78</v>
      </c>
      <c r="E53" s="13">
        <v>822000</v>
      </c>
      <c r="F53" s="53">
        <v>87336855.200000003</v>
      </c>
    </row>
    <row r="54" spans="1:6" ht="16.899999999999999" customHeight="1">
      <c r="A54" s="4" t="s">
        <v>79</v>
      </c>
      <c r="E54" s="13">
        <v>823000</v>
      </c>
      <c r="F54" s="53">
        <v>192628.33</v>
      </c>
    </row>
    <row r="55" spans="1:6" ht="9.6" customHeight="1">
      <c r="F55" s="53">
        <v>0</v>
      </c>
    </row>
    <row r="56" spans="1:6" ht="10.9" customHeight="1" thickBot="1">
      <c r="F56" s="53"/>
    </row>
    <row r="57" spans="1:6" ht="23.45" customHeight="1" thickBot="1">
      <c r="A57" s="10" t="s">
        <v>18</v>
      </c>
      <c r="B57" s="11"/>
      <c r="C57" s="11"/>
      <c r="D57" s="109" t="s">
        <v>17</v>
      </c>
      <c r="E57" s="110"/>
      <c r="F57" s="98">
        <v>587232327.75000012</v>
      </c>
    </row>
    <row r="58" spans="1:6" ht="16.899999999999999" customHeight="1"/>
    <row r="59" spans="1:6" ht="9" customHeight="1"/>
    <row r="60" spans="1:6" ht="16.899999999999999" customHeight="1">
      <c r="F60" s="6" t="s">
        <v>102</v>
      </c>
    </row>
    <row r="61" spans="1:6" ht="12.6" customHeight="1"/>
    <row r="62" spans="1:6" ht="22.15" customHeight="1">
      <c r="A62" s="8" t="s">
        <v>26</v>
      </c>
      <c r="B62" s="8"/>
      <c r="C62" s="8"/>
      <c r="D62" s="8"/>
      <c r="E62" s="14"/>
      <c r="F62" s="53">
        <f>F57</f>
        <v>587232327.75000012</v>
      </c>
    </row>
    <row r="63" spans="1:6" ht="22.15" customHeight="1">
      <c r="A63" s="8" t="s">
        <v>27</v>
      </c>
      <c r="B63" s="8"/>
      <c r="C63" s="8"/>
      <c r="D63" s="8"/>
      <c r="E63" s="14"/>
      <c r="F63" s="53">
        <f>F34</f>
        <v>575576840.38</v>
      </c>
    </row>
    <row r="64" spans="1:6" s="26" customFormat="1" ht="22.15" customHeight="1">
      <c r="A64" s="41" t="s">
        <v>28</v>
      </c>
      <c r="B64" s="25"/>
      <c r="C64" s="25"/>
      <c r="D64" s="25"/>
      <c r="E64" s="48"/>
      <c r="F64" s="68">
        <f>F62-F63</f>
        <v>11655487.370000124</v>
      </c>
    </row>
    <row r="65" spans="6:6" ht="16.899999999999999" customHeight="1"/>
    <row r="66" spans="6:6" ht="15.95" customHeight="1">
      <c r="F66" s="53"/>
    </row>
    <row r="67" spans="6:6" ht="17.100000000000001" customHeight="1">
      <c r="F67" s="53"/>
    </row>
    <row r="68" spans="6:6" ht="17.100000000000001" customHeight="1">
      <c r="F68" s="53"/>
    </row>
    <row r="69" spans="6:6" ht="17.100000000000001" customHeight="1">
      <c r="F69" s="53"/>
    </row>
    <row r="70" spans="6:6" ht="17.100000000000001" customHeight="1">
      <c r="F70" s="53"/>
    </row>
    <row r="71" spans="6:6" ht="17.100000000000001" customHeight="1">
      <c r="F71" s="53"/>
    </row>
    <row r="72" spans="6:6" ht="17.100000000000001" customHeight="1">
      <c r="F72" s="53"/>
    </row>
    <row r="73" spans="6:6" ht="17.100000000000001" customHeight="1">
      <c r="F73" s="53"/>
    </row>
    <row r="74" spans="6:6" ht="17.100000000000001" customHeight="1">
      <c r="F74" s="53"/>
    </row>
  </sheetData>
  <mergeCells count="7">
    <mergeCell ref="A1:F1"/>
    <mergeCell ref="A2:F2"/>
    <mergeCell ref="A3:F3"/>
    <mergeCell ref="D57:E57"/>
    <mergeCell ref="A36:E36"/>
    <mergeCell ref="A5:C5"/>
    <mergeCell ref="D34:E34"/>
  </mergeCells>
  <phoneticPr fontId="0" type="noConversion"/>
  <pageMargins left="0.77" right="0.56999999999999995" top="0.59" bottom="0.62" header="0.51181102362204722" footer="0.51181102362204722"/>
  <pageSetup paperSize="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BAZE</vt:lpstr>
      <vt:lpstr>FAK.BEOGRAD</vt:lpstr>
      <vt:lpstr>UKUPNO</vt:lpstr>
      <vt:lpstr>BAZE!Print_Area</vt:lpstr>
      <vt:lpstr>FAK.BEOGRAD!Print_Area</vt:lpstr>
      <vt:lpstr>UKUPNO!Print_Area</vt:lpstr>
    </vt:vector>
  </TitlesOfParts>
  <Company>PCT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</dc:creator>
  <cp:lastModifiedBy>Korisnik</cp:lastModifiedBy>
  <cp:lastPrinted>2019-02-18T09:01:50Z</cp:lastPrinted>
  <dcterms:created xsi:type="dcterms:W3CDTF">2006-02-26T09:44:21Z</dcterms:created>
  <dcterms:modified xsi:type="dcterms:W3CDTF">2019-02-25T08:59:05Z</dcterms:modified>
</cp:coreProperties>
</file>